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D:\So XD\VB di\VB Thuy\"/>
    </mc:Choice>
  </mc:AlternateContent>
  <xr:revisionPtr revIDLastSave="0" documentId="13_ncr:1_{9158D9AF-392E-491D-8FAA-25A9016B6F5D}" xr6:coauthVersionLast="36" xr6:coauthVersionMax="47" xr10:uidLastSave="{00000000-0000-0000-0000-000000000000}"/>
  <bookViews>
    <workbookView xWindow="0" yWindow="0" windowWidth="28800" windowHeight="12150" tabRatio="907" firstSheet="15" activeTab="15" xr2:uid="{00000000-000D-0000-FFFF-FFFF00000000}"/>
  </bookViews>
  <sheets>
    <sheet name="Đợt 2" sheetId="26" state="hidden" r:id="rId1"/>
    <sheet name="Trình sở" sheetId="25" state="hidden" r:id="rId2"/>
    <sheet name="NOXH Đại Mỗ" sheetId="9" state="hidden" r:id="rId3"/>
    <sheet name="CTY" sheetId="1" state="hidden" r:id="rId4"/>
    <sheet name="KH ĐKy" sheetId="5" state="hidden" r:id="rId5"/>
    <sheet name="DS KH nộp HS đên ngày 5.4 (2)" sheetId="7" state="hidden" r:id="rId6"/>
    <sheet name="KH đã nộp HS" sheetId="2" state="hidden" r:id="rId7"/>
    <sheet name="DS KH Nộp HS đên 31.5" sheetId="14" state="hidden" r:id="rId8"/>
    <sheet name="DS KH đăng ký Thuê" sheetId="12" state="hidden" r:id="rId9"/>
    <sheet name="DS KH nộp HS ngày 31.5" sheetId="13" state="hidden" r:id="rId10"/>
    <sheet name="DS KH đủ điều kiện" sheetId="15" state="hidden" r:id="rId11"/>
    <sheet name="DS KH tình Sở" sheetId="10" state="hidden" r:id="rId12"/>
    <sheet name="Tke ĐT đăng ký các tầng" sheetId="6" state="hidden" r:id="rId13"/>
    <sheet name="Thống kê đối tượng" sheetId="8" state="hidden" r:id="rId14"/>
    <sheet name="Trình niêm yết" sheetId="31" state="hidden" r:id="rId15"/>
    <sheet name="trình đ12" sheetId="32" r:id="rId16"/>
    <sheet name="trình sơ Đ2" sheetId="27" state="hidden" r:id="rId17"/>
    <sheet name="Sheet1" sheetId="29" state="hidden" r:id="rId18"/>
  </sheets>
  <definedNames>
    <definedName name="_xlnm._FilterDatabase" localSheetId="8" hidden="1">'DS KH đăng ký Thuê'!$B$1:$B$40</definedName>
    <definedName name="_xlnm._FilterDatabase" localSheetId="10" hidden="1">'DS KH đủ điều kiện'!$A$5:$AH$116</definedName>
    <definedName name="_xlnm._FilterDatabase" localSheetId="7" hidden="1">'DS KH Nộp HS đên 31.5'!$N$2:$O$485</definedName>
    <definedName name="_xlnm._FilterDatabase" localSheetId="9" hidden="1">'DS KH nộp HS ngày 31.5'!$AC$2:$AD$523</definedName>
    <definedName name="_xlnm._FilterDatabase" localSheetId="11" hidden="1">'DS KH tình Sở'!$E$1:$E$496</definedName>
    <definedName name="_xlnm._FilterDatabase" localSheetId="0" hidden="1">'Đợt 2'!$AA$1:$AA$266</definedName>
    <definedName name="_xlnm._FilterDatabase" localSheetId="2" hidden="1">'NOXH Đại Mỗ'!$A$13:$BN$157</definedName>
    <definedName name="_xlnm._FilterDatabase" localSheetId="1" hidden="1">'Trình sở'!$V$1:$V$426</definedName>
    <definedName name="_xlnm.Print_Area" localSheetId="10">'DS KH đủ điều kiện'!$A$1:$AC$208</definedName>
    <definedName name="_xlnm.Print_Area" localSheetId="7">'DS KH Nộp HS đên 31.5'!$A$1:$O$478</definedName>
    <definedName name="_xlnm.Print_Area" localSheetId="0">'Đợt 2'!$A$1:$Y$261</definedName>
    <definedName name="_xlnm.Print_Area" localSheetId="2">'NOXH Đại Mỗ'!$A$2:$BN$157</definedName>
    <definedName name="_xlnm.Print_Area" localSheetId="15">'trình đ12'!$A$1:$Y$38</definedName>
    <definedName name="_xlnm.Print_Area" localSheetId="14">'Trình niêm yết'!$A$1:$Y$61</definedName>
    <definedName name="_xlnm.Print_Titles" localSheetId="10">'DS KH đủ điều kiện'!$5:$9</definedName>
    <definedName name="_xlnm.Print_Titles" localSheetId="9">'DS KH nộp HS ngày 31.5'!$5:$9</definedName>
    <definedName name="_xlnm.Print_Titles" localSheetId="11">'DS KH tình Sở'!$11:$15</definedName>
    <definedName name="_xlnm.Print_Titles" localSheetId="0">'Đợt 2'!$1:$24</definedName>
    <definedName name="_xlnm.Print_Titles" localSheetId="15">'trình đ12'!$6:$8</definedName>
    <definedName name="_xlnm.Print_Titles" localSheetId="14">'Trình niêm yết'!$7:$9</definedName>
    <definedName name="_xlnm.Print_Titles" localSheetId="1">'Trình sở'!$1:$24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4" i="31" l="1"/>
  <c r="M256" i="26" l="1"/>
  <c r="M255" i="26"/>
  <c r="V446" i="25"/>
  <c r="U443" i="25"/>
  <c r="U442" i="25"/>
  <c r="U445" i="25" s="1"/>
  <c r="W449" i="25"/>
  <c r="W447" i="25"/>
  <c r="V435" i="25"/>
  <c r="V434" i="25"/>
  <c r="C253" i="26"/>
  <c r="C254" i="26" s="1"/>
  <c r="C251" i="26"/>
  <c r="C252" i="26" s="1"/>
  <c r="C246" i="26"/>
  <c r="C247" i="26" s="1"/>
  <c r="C249" i="26"/>
  <c r="G261" i="26"/>
  <c r="G259" i="26"/>
  <c r="H251" i="26"/>
  <c r="F445" i="25" l="1"/>
  <c r="F444" i="25"/>
  <c r="F442" i="25"/>
  <c r="G442" i="25"/>
  <c r="G443" i="25" s="1"/>
  <c r="G255" i="26"/>
  <c r="Z249" i="26"/>
  <c r="Z250" i="26" s="1"/>
  <c r="H247" i="26"/>
  <c r="G247" i="26"/>
  <c r="F247" i="26"/>
  <c r="W245" i="26"/>
  <c r="Z99" i="26"/>
  <c r="Z246" i="26" l="1"/>
  <c r="G431" i="25"/>
  <c r="H423" i="25"/>
  <c r="F140" i="25"/>
  <c r="G423" i="25" l="1"/>
  <c r="F423" i="25" l="1"/>
  <c r="H40" i="25"/>
  <c r="Z425" i="25"/>
  <c r="Z426" i="25" s="1"/>
  <c r="W421" i="25"/>
  <c r="Z275" i="25"/>
  <c r="AA271" i="25"/>
  <c r="Z271" i="25"/>
  <c r="Q267" i="25"/>
  <c r="H267" i="25"/>
  <c r="G267" i="25"/>
  <c r="E267" i="25"/>
  <c r="D267" i="25"/>
  <c r="Q264" i="25"/>
  <c r="H264" i="25"/>
  <c r="G264" i="25"/>
  <c r="F264" i="25"/>
  <c r="D264" i="25"/>
  <c r="Q260" i="25"/>
  <c r="H260" i="25"/>
  <c r="G260" i="25"/>
  <c r="F260" i="25"/>
  <c r="D260" i="25"/>
  <c r="Q257" i="25"/>
  <c r="H257" i="25"/>
  <c r="G257" i="25"/>
  <c r="E257" i="25"/>
  <c r="D257" i="25"/>
  <c r="Q254" i="25"/>
  <c r="H254" i="25"/>
  <c r="G254" i="25"/>
  <c r="F254" i="25"/>
  <c r="D254" i="25"/>
  <c r="Q241" i="25"/>
  <c r="H241" i="25"/>
  <c r="G241" i="25"/>
  <c r="F241" i="25"/>
  <c r="D241" i="25"/>
  <c r="Q227" i="25"/>
  <c r="H227" i="25"/>
  <c r="G227" i="25"/>
  <c r="E227" i="25"/>
  <c r="D227" i="25"/>
  <c r="Q216" i="25"/>
  <c r="H216" i="25"/>
  <c r="G216" i="25"/>
  <c r="F216" i="25"/>
  <c r="D216" i="25"/>
  <c r="Q173" i="25"/>
  <c r="H173" i="25"/>
  <c r="G173" i="25"/>
  <c r="F173" i="25"/>
  <c r="D173" i="25"/>
  <c r="Q170" i="25"/>
  <c r="H170" i="25"/>
  <c r="G170" i="25"/>
  <c r="F170" i="25"/>
  <c r="D170" i="25"/>
  <c r="Q166" i="25"/>
  <c r="H166" i="25"/>
  <c r="G166" i="25"/>
  <c r="E166" i="25"/>
  <c r="D166" i="25"/>
  <c r="Q163" i="25"/>
  <c r="H163" i="25"/>
  <c r="G163" i="25"/>
  <c r="F163" i="25"/>
  <c r="D163" i="25"/>
  <c r="Q148" i="25"/>
  <c r="H148" i="25"/>
  <c r="G148" i="25"/>
  <c r="F148" i="25"/>
  <c r="D148" i="25"/>
  <c r="Q144" i="25"/>
  <c r="H144" i="25"/>
  <c r="E144" i="25"/>
  <c r="D144" i="25"/>
  <c r="Q140" i="25"/>
  <c r="H140" i="25"/>
  <c r="D140" i="25"/>
  <c r="Q125" i="25"/>
  <c r="H125" i="25"/>
  <c r="G125" i="25"/>
  <c r="E125" i="25"/>
  <c r="D125" i="25"/>
  <c r="Q114" i="25"/>
  <c r="H114" i="25"/>
  <c r="G114" i="25"/>
  <c r="F114" i="25"/>
  <c r="D114" i="25"/>
  <c r="Q105" i="25"/>
  <c r="H105" i="25"/>
  <c r="G105" i="25"/>
  <c r="F105" i="25"/>
  <c r="D105" i="25"/>
  <c r="Q102" i="25"/>
  <c r="H102" i="25"/>
  <c r="G102" i="25"/>
  <c r="F102" i="25"/>
  <c r="D102" i="25"/>
  <c r="Q86" i="25"/>
  <c r="H86" i="25"/>
  <c r="G86" i="25"/>
  <c r="F86" i="25"/>
  <c r="D86" i="25"/>
  <c r="Q49" i="25"/>
  <c r="H49" i="25"/>
  <c r="G49" i="25"/>
  <c r="F49" i="25"/>
  <c r="D49" i="25"/>
  <c r="Q44" i="25"/>
  <c r="H44" i="25"/>
  <c r="G44" i="25"/>
  <c r="F44" i="25"/>
  <c r="D44" i="25"/>
  <c r="Q40" i="25"/>
  <c r="G40" i="25"/>
  <c r="F40" i="25"/>
  <c r="D40" i="25"/>
  <c r="Q36" i="25"/>
  <c r="H36" i="25"/>
  <c r="G36" i="25"/>
  <c r="E36" i="25"/>
  <c r="D36" i="25"/>
  <c r="Q30" i="25"/>
  <c r="H30" i="25"/>
  <c r="G30" i="25"/>
  <c r="E30" i="25"/>
  <c r="D30" i="25"/>
  <c r="Q26" i="25"/>
  <c r="H26" i="25"/>
  <c r="G26" i="25"/>
  <c r="E26" i="25"/>
  <c r="D26" i="25"/>
  <c r="Z422" i="25" l="1"/>
  <c r="D13" i="8" l="1"/>
  <c r="C13" i="8"/>
  <c r="D18" i="8"/>
  <c r="F13" i="6"/>
  <c r="D208" i="15" l="1"/>
  <c r="D207" i="15"/>
  <c r="F204" i="15"/>
  <c r="E204" i="15"/>
  <c r="F203" i="15"/>
  <c r="E203" i="15"/>
  <c r="F202" i="15"/>
  <c r="E202" i="15"/>
  <c r="E193" i="15"/>
  <c r="G483" i="14" l="1"/>
  <c r="H483" i="14"/>
  <c r="G484" i="14"/>
  <c r="H484" i="14"/>
  <c r="G485" i="14"/>
  <c r="H485" i="14"/>
  <c r="M478" i="14"/>
  <c r="H481" i="10" l="1"/>
  <c r="G496" i="10"/>
  <c r="G495" i="10"/>
  <c r="G523" i="13"/>
  <c r="F523" i="13"/>
  <c r="G522" i="13"/>
  <c r="F522" i="13"/>
  <c r="G521" i="13"/>
  <c r="F521" i="13"/>
  <c r="AL14" i="13"/>
  <c r="E13" i="8" l="1"/>
  <c r="F13" i="8"/>
  <c r="I492" i="10"/>
  <c r="H492" i="10"/>
  <c r="I491" i="10"/>
  <c r="H491" i="10"/>
  <c r="I490" i="10"/>
  <c r="H490" i="10"/>
  <c r="C111" i="9"/>
  <c r="F28" i="6" l="1"/>
  <c r="F27" i="6"/>
  <c r="D16" i="6"/>
  <c r="E16" i="6"/>
  <c r="C16" i="6"/>
  <c r="F10" i="6"/>
  <c r="F11" i="6"/>
  <c r="F12" i="6"/>
  <c r="F14" i="6"/>
  <c r="F15" i="6"/>
  <c r="F9" i="6"/>
  <c r="F16" i="6" l="1"/>
  <c r="F117" i="2"/>
  <c r="D30" i="1"/>
  <c r="D31" i="1" s="1"/>
  <c r="D29" i="1"/>
</calcChain>
</file>

<file path=xl/sharedStrings.xml><?xml version="1.0" encoding="utf-8"?>
<sst xmlns="http://schemas.openxmlformats.org/spreadsheetml/2006/main" count="13897" uniqueCount="3066">
  <si>
    <t>DANH SÁCH KHÁCH HÀNG CÓ NHU CẦU MUA NHÀ Ở XÃ HỘI</t>
  </si>
  <si>
    <t>STT</t>
  </si>
  <si>
    <t>HỌ TÊN</t>
  </si>
  <si>
    <t>SỐ ĐiỆN THOẠI</t>
  </si>
  <si>
    <t>NHU CẦU DiỆN TÍCH</t>
  </si>
  <si>
    <t>DANH SÁCH CÁN BỘ NHÂN VIÊN CÔNG TY CÓ NHU CẦU MUA NHÀ Ở XÃ HỘI</t>
  </si>
  <si>
    <t>ĐỊA CHỈ</t>
  </si>
  <si>
    <t>Vũ Thị Vân Anh</t>
  </si>
  <si>
    <t>Bùi Thị Mai</t>
  </si>
  <si>
    <t>Phạm Thị Mai</t>
  </si>
  <si>
    <t>Trần Thị Tiệp</t>
  </si>
  <si>
    <t>Phạm Văn Nam</t>
  </si>
  <si>
    <t>Trần Thị Hạnh</t>
  </si>
  <si>
    <t>Phạm Thị Vân Anh</t>
  </si>
  <si>
    <t>Ngô Thu Thảo</t>
  </si>
  <si>
    <t>Mai Văn Cảnh</t>
  </si>
  <si>
    <t>Tầng</t>
  </si>
  <si>
    <t>Ghi chú</t>
  </si>
  <si>
    <t>C1</t>
  </si>
  <si>
    <t>B1</t>
  </si>
  <si>
    <t>Hà Nội</t>
  </si>
  <si>
    <t>Hà Nam</t>
  </si>
  <si>
    <t>Thanh Hóa</t>
  </si>
  <si>
    <t>Ngô Văn Dân</t>
  </si>
  <si>
    <t>Nguyễn Thị Huyền</t>
  </si>
  <si>
    <t>Trần Thị Thanh</t>
  </si>
  <si>
    <t>ĐỊA CHỈ thường trú</t>
  </si>
  <si>
    <t>Phạm Như Hường</t>
  </si>
  <si>
    <t>Đình Tràng Phủ Lý</t>
  </si>
  <si>
    <t>Ngọc Thị Uyên</t>
  </si>
  <si>
    <t>Lê Hồng Phong Phủ Lý</t>
  </si>
  <si>
    <t>Trần Hồng Thuận</t>
  </si>
  <si>
    <t>Bùi Kim Dung</t>
  </si>
  <si>
    <t>Vũ Thùy Dung</t>
  </si>
  <si>
    <t>Bùi Đức Lưu</t>
  </si>
  <si>
    <t>Trần Mạnh Đủ</t>
  </si>
  <si>
    <t>Vũ Thị Nguyệt</t>
  </si>
  <si>
    <t>Hồ cơ của C Ngọc CA</t>
  </si>
  <si>
    <t>Văn Xá, Kim Bảng, Hà Nam</t>
  </si>
  <si>
    <t>Nhật Tựu, Kim Bảng, Hà Nam</t>
  </si>
  <si>
    <t>Người nhà a Thuận</t>
  </si>
  <si>
    <t>Trần Thị Miền</t>
  </si>
  <si>
    <t>Tượng Lĩnh, Kim Bảng Hà Nam</t>
  </si>
  <si>
    <t>Nguyễn Thị Son</t>
  </si>
  <si>
    <t>Nhật Tân, Kim Bảng, Hà Nam</t>
  </si>
  <si>
    <t>0983825101</t>
  </si>
  <si>
    <t>0976862870</t>
  </si>
  <si>
    <t>0815557788</t>
  </si>
  <si>
    <t>0787256256</t>
  </si>
  <si>
    <t>0386336596</t>
  </si>
  <si>
    <t>0356240922</t>
  </si>
  <si>
    <t>0977926629</t>
  </si>
  <si>
    <t>0966945029</t>
  </si>
  <si>
    <t>A Huỳnh sở xây dựng</t>
  </si>
  <si>
    <t>a An chi cục thuế</t>
  </si>
  <si>
    <t>Đã Nộp HS</t>
  </si>
  <si>
    <t>Nguyễn Thị Dinh</t>
  </si>
  <si>
    <t>0917767316</t>
  </si>
  <si>
    <t>Quang Trung, Phủ Lý, Hà Nam</t>
  </si>
  <si>
    <t>Đã nộp</t>
  </si>
  <si>
    <t>Nguyễn Quang Lân</t>
  </si>
  <si>
    <t>Lao động tự do</t>
  </si>
  <si>
    <t>Công nhân KCN Châu sơn</t>
  </si>
  <si>
    <t>Trần Thị Hồng Chuyên</t>
  </si>
  <si>
    <t>0855282239</t>
  </si>
  <si>
    <t>Công nhân KCN ĐV IV</t>
  </si>
  <si>
    <t>A cường</t>
  </si>
  <si>
    <t>0373462789</t>
  </si>
  <si>
    <t>Phương Thượng Lê Hồ Kim Bảng</t>
  </si>
  <si>
    <t>DANH SÁCH KHÁCH HÀNG ĐÃ NỘP HỒ SƠ ĐĂNG KÝ MUA NHÀ Ở XÃ HỘI</t>
  </si>
  <si>
    <t>Nguyễn Thị Phương</t>
  </si>
  <si>
    <t>Kim Hòa, Tiên Nội, Duy Tiên, Hà Nam</t>
  </si>
  <si>
    <t>Công nhân làm tại KCN ĐV III</t>
  </si>
  <si>
    <t>Công nhân</t>
  </si>
  <si>
    <t>Nguyễn Thị Lợi</t>
  </si>
  <si>
    <t>0988728795</t>
  </si>
  <si>
    <t>Nhật Tựu Kim Bảng, Hà Nam</t>
  </si>
  <si>
    <t>0917406705</t>
  </si>
  <si>
    <t>Đồng Văn Duy Tiên Hà Nam</t>
  </si>
  <si>
    <t>Công nhân làm tại KCN ĐV I</t>
  </si>
  <si>
    <t>Sàn muốn lấynhiều</t>
  </si>
  <si>
    <t>Tạ Thế Hùng</t>
  </si>
  <si>
    <t>0916580677</t>
  </si>
  <si>
    <t>Phủ Lý Hà Nam</t>
  </si>
  <si>
    <t>Sàn</t>
  </si>
  <si>
    <t>Nguyễn Thị Cúc</t>
  </si>
  <si>
    <t>0382030217</t>
  </si>
  <si>
    <t>Châu can phú xuyên</t>
  </si>
  <si>
    <t>đã nộp</t>
  </si>
  <si>
    <t>Nguyễn Thị Ngọc Trâm</t>
  </si>
  <si>
    <t>Sáng ngày 26 tháng 11 năm 2021</t>
  </si>
  <si>
    <t>Tạ Quốc Cường</t>
  </si>
  <si>
    <t>0968059216</t>
  </si>
  <si>
    <t>Kim Bảng Hà Nam</t>
  </si>
  <si>
    <t>Phạm Văn Dần</t>
  </si>
  <si>
    <t>0982521036</t>
  </si>
  <si>
    <t>Bạch Thượng Duy Tiên Hà Nam</t>
  </si>
  <si>
    <t>Mô giới</t>
  </si>
  <si>
    <t>Phạm Thị Thanh</t>
  </si>
  <si>
    <t>0975412192</t>
  </si>
  <si>
    <t>Thanh Nội, Thanh Sơn, KB, Hà Nam</t>
  </si>
  <si>
    <t>Thắng BQL</t>
  </si>
  <si>
    <t>Công nhân cụm KCN</t>
  </si>
  <si>
    <t>Thịnh Đại, Đại Cương, KBảng, Hà Nam</t>
  </si>
  <si>
    <t>Đồng Hóa, Kim Bảng, Hà Nam</t>
  </si>
  <si>
    <t>NV làm tại KCN ĐV IV</t>
  </si>
  <si>
    <t>Hoàng Đông, Duy Tiên, Hà Nam</t>
  </si>
  <si>
    <t>Nguyễn Thị Thanh Huyền</t>
  </si>
  <si>
    <t>0967628299</t>
  </si>
  <si>
    <t>Bạch Xá, Hoàng Đông, Duy Tiên, Hà Nam</t>
  </si>
  <si>
    <t>Tạ Thu Hiền</t>
  </si>
  <si>
    <t>Yên Bắc, Duy Tiên, Hà Nam</t>
  </si>
  <si>
    <t>Tạ Duy Phương</t>
  </si>
  <si>
    <t>0917664250</t>
  </si>
  <si>
    <t>Hoàng Thượng Hoàng Đông, Duy Tiên Hnam</t>
  </si>
  <si>
    <t>Công Nhân KCN Thanh Châu PLý</t>
  </si>
  <si>
    <t>0327752626/0345906767</t>
  </si>
  <si>
    <t>Dương Lệ Hằng</t>
  </si>
  <si>
    <t>0918741029</t>
  </si>
  <si>
    <t>Thôn 3, Thi Sơn, Kim Bảng, Hà Nam</t>
  </si>
  <si>
    <t>Công nhận làm cụm CN Thi Sơn</t>
  </si>
  <si>
    <t>Thái Thị Lệ</t>
  </si>
  <si>
    <t>0385339899</t>
  </si>
  <si>
    <t>Khuyến Công, Khả Phong, Kim Bảng, Hà Nam</t>
  </si>
  <si>
    <t>Lê Văn Kình</t>
  </si>
  <si>
    <t>0902198099</t>
  </si>
  <si>
    <t>Lê Hồ Kim Bảng, Hà Nam</t>
  </si>
  <si>
    <t>Đối tượng</t>
  </si>
  <si>
    <t>Họ và tên</t>
  </si>
  <si>
    <t>CMT (CCCD)</t>
  </si>
  <si>
    <t>Cơ quan, đơn vị</t>
  </si>
  <si>
    <t>Điều kiện cư trú</t>
  </si>
  <si>
    <t>Diện tích căn hộ</t>
  </si>
  <si>
    <t>Hộ khẩu thường trú tại Hà Nam</t>
  </si>
  <si>
    <t>Tạm trú từ 1 năm trở lên tại Hà Nam</t>
  </si>
  <si>
    <t>Công ty TNHH Dream Plastic</t>
  </si>
  <si>
    <t>Tổ 9 Lê Hồng Phong, Tp Phủ Lý, Hà Nam</t>
  </si>
  <si>
    <t>Chồng</t>
  </si>
  <si>
    <t>Hoàng Văn Hải</t>
  </si>
  <si>
    <t>Con</t>
  </si>
  <si>
    <t>Hoàng Ngọc Long</t>
  </si>
  <si>
    <t>Tổ 4, Quang Trung, Phủ Lý, Hà Nam</t>
  </si>
  <si>
    <t>Bố chồng</t>
  </si>
  <si>
    <t>Đỗ Đức Khuê</t>
  </si>
  <si>
    <t>Nguyễn Thị Hoài</t>
  </si>
  <si>
    <t>Mẹ chồng</t>
  </si>
  <si>
    <t>Đỗ Nguyễn Bảo An</t>
  </si>
  <si>
    <t>Đỗ Nguyễn Bảo Ngọc</t>
  </si>
  <si>
    <t>Công ty Qisda</t>
  </si>
  <si>
    <t xml:space="preserve">Trung Đồng, Văn Xá, Kim Bảng, Hà Nam </t>
  </si>
  <si>
    <t>Bố đẻ</t>
  </si>
  <si>
    <t>Trần Duy Hiển</t>
  </si>
  <si>
    <t>Chu Thị Hà</t>
  </si>
  <si>
    <t>Chu Ngọc Huy</t>
  </si>
  <si>
    <t>Công ty TNHH Daeyu vina</t>
  </si>
  <si>
    <t>Đình Tràng, Lam Hạ, Phủ Lý Hà Nam</t>
  </si>
  <si>
    <t>Lâm Quốc Ngọc</t>
  </si>
  <si>
    <t>Lâm Đăng Khánh</t>
  </si>
  <si>
    <t>Công ty OHTSUKA</t>
  </si>
  <si>
    <t>TDP Kim Hòa, Tiên Nội, Duy Tiên, Hà Nam</t>
  </si>
  <si>
    <t>0944021191</t>
  </si>
  <si>
    <t>Công nhân Cụm CN Nhật Tân</t>
  </si>
  <si>
    <t>Đặng Văn Thiết</t>
  </si>
  <si>
    <t>035188000289</t>
  </si>
  <si>
    <t>035191001894</t>
  </si>
  <si>
    <t>Đặng Thị Quỳnh Như</t>
  </si>
  <si>
    <t>Đặng Thị Minh Thư</t>
  </si>
  <si>
    <t>ĐT 5</t>
  </si>
  <si>
    <t>035191003101</t>
  </si>
  <si>
    <t>Thi Sơn, Kim Bảng, Hà Nam</t>
  </si>
  <si>
    <t>0932322173</t>
  </si>
  <si>
    <t>Câu Tử Tiên Tân Phủ Lý Hà Nam</t>
  </si>
  <si>
    <t>Giáo viên</t>
  </si>
  <si>
    <t>Hương (A Nam)</t>
  </si>
  <si>
    <t>0943201338</t>
  </si>
  <si>
    <t>Cty A Nam</t>
  </si>
  <si>
    <t>Long</t>
  </si>
  <si>
    <t>0962912166</t>
  </si>
  <si>
    <t>0986439273</t>
  </si>
  <si>
    <t>Tạ Tùng Lâm</t>
  </si>
  <si>
    <t>0867811197</t>
  </si>
  <si>
    <t>Hoàng Thượng, Hoàng Đông, Duy Tiên Hà Nam</t>
  </si>
  <si>
    <t>Hoàng Văn Thủy</t>
  </si>
  <si>
    <t>0969991266</t>
  </si>
  <si>
    <t>Lê Hồ, Kim Bảng, Hà Nam</t>
  </si>
  <si>
    <t>Nguyễn Công Ngọ</t>
  </si>
  <si>
    <t>0979058933/0865826829</t>
  </si>
  <si>
    <t>Thôn 6, Nhật Tân, Kim Bảng, Hà Nam</t>
  </si>
  <si>
    <t>Bùi Thị Lan Anh</t>
  </si>
  <si>
    <t>Phạm Thị Kim Cúc</t>
  </si>
  <si>
    <t>Lê Việt Lương</t>
  </si>
  <si>
    <t>Châu Giang, Duy Tiên Hà Nam</t>
  </si>
  <si>
    <t>Nguyễn Duy Khánh</t>
  </si>
  <si>
    <t>Trần Thị Phương Anh</t>
  </si>
  <si>
    <t>Đinh Chí Việt</t>
  </si>
  <si>
    <t>Đinh Dương Hoàng Nam</t>
  </si>
  <si>
    <t>Đinh Hiền Nhi</t>
  </si>
  <si>
    <t>035187005512</t>
  </si>
  <si>
    <t>Khuyễn Công, Khả Phong, Kim Bảng, Hà Nam</t>
  </si>
  <si>
    <t>Lê Hoàng Long</t>
  </si>
  <si>
    <t>Lê Thảo Ly</t>
  </si>
  <si>
    <t>Lê Hoàng Nam</t>
  </si>
  <si>
    <t>Nguyễn Thị Hường</t>
  </si>
  <si>
    <t>035193005244</t>
  </si>
  <si>
    <t>Công ty TNHH Autonics VNM</t>
  </si>
  <si>
    <t>Thôn 6, Nhật Tân, Kim Bảng,Hà Nam</t>
  </si>
  <si>
    <t>Nguyễn Phương Tâm</t>
  </si>
  <si>
    <t>Nguyễn Phương Tiền</t>
  </si>
  <si>
    <t>Nguyễn Phương Đức</t>
  </si>
  <si>
    <t>Đỗ Văn Hiển</t>
  </si>
  <si>
    <t>035091011561</t>
  </si>
  <si>
    <t>Công ty TNHH DAESUNG</t>
  </si>
  <si>
    <t>TDP Hoàng Thượng, Hoàng Đông, Duy Tiên, Hà Nam</t>
  </si>
  <si>
    <t>Vợ</t>
  </si>
  <si>
    <t>Vũ Thị Hợp</t>
  </si>
  <si>
    <t>Đỗ Gia Khánh</t>
  </si>
  <si>
    <t>Đỗ Xuân Phúc</t>
  </si>
  <si>
    <t>Nguyễn Mạnh Khoa</t>
  </si>
  <si>
    <t>0966546754/0988139634</t>
  </si>
  <si>
    <t>Tạ Xuân Phương</t>
  </si>
  <si>
    <t>Công ty Cổ phần XNK 277 Hà Nam</t>
  </si>
  <si>
    <t>Vũ Thị Phương Chi</t>
  </si>
  <si>
    <t>Tạ Thùy Linh</t>
  </si>
  <si>
    <t>Tạ Trâm Anh</t>
  </si>
  <si>
    <t>Tạ Ngọc Khương</t>
  </si>
  <si>
    <t>0173843390</t>
  </si>
  <si>
    <t>Thịnh Đại, Đại Cương, Kim Bảng, HN</t>
  </si>
  <si>
    <t>Công ty TNHH Park Elertronic Vina</t>
  </si>
  <si>
    <t>Đỗ Văn Thành</t>
  </si>
  <si>
    <t>Đỗ Phương Anh</t>
  </si>
  <si>
    <t>001301036617</t>
  </si>
  <si>
    <t>Công ty TNHH Nhân Lực Hòa Bình</t>
  </si>
  <si>
    <t>TDP Nguyễn Hữu Tiến Đồng Văn, Duy Tiên, Hà Nam</t>
  </si>
  <si>
    <t>Trần Đức Tiến</t>
  </si>
  <si>
    <t>Trần Tuấn Anh</t>
  </si>
  <si>
    <t>Đỗ Thị Hạnh</t>
  </si>
  <si>
    <t>168576923</t>
  </si>
  <si>
    <t>TDP Động Linh, TX Duy Tiên, Hà Nam</t>
  </si>
  <si>
    <t>Bố</t>
  </si>
  <si>
    <t xml:space="preserve">Mẹ </t>
  </si>
  <si>
    <t>Em trai</t>
  </si>
  <si>
    <t>Nguyễn Duy Khanh</t>
  </si>
  <si>
    <t>Nguyễn Thị Thu</t>
  </si>
  <si>
    <t>Nguyễn Đại Hải</t>
  </si>
  <si>
    <t>017430315</t>
  </si>
  <si>
    <t>Trần Đức Thành</t>
  </si>
  <si>
    <t>Trần Bùi An Nhiên</t>
  </si>
  <si>
    <t>035200005645</t>
  </si>
  <si>
    <t>Công ty TNHH ACE ANTENNA</t>
  </si>
  <si>
    <t>Hoàng Văn Nghĩa</t>
  </si>
  <si>
    <t>Mẹ</t>
  </si>
  <si>
    <t>Hà Ngọc Dân</t>
  </si>
  <si>
    <t>B4</t>
  </si>
  <si>
    <t>ĐN (đã nôp HS)B4 tầng 5</t>
  </si>
  <si>
    <t>ĐN (đã nôp HS) C1 Tầng 5</t>
  </si>
  <si>
    <t>TB (đã nộp HS) C1 Tầng 5</t>
  </si>
  <si>
    <t>TB (đã nộp HS)C1 tầng 2</t>
  </si>
  <si>
    <t>TB (đã nộp HS) C1 tầng 6</t>
  </si>
  <si>
    <t>Đã Nộp HS (C 1 tầng 7)</t>
  </si>
  <si>
    <t>Đã Nộp HS (C1 Tầng 4)</t>
  </si>
  <si>
    <t>TDP Nguyễn Hữu Tiến, Đồng Văn, DT Hà Nam</t>
  </si>
  <si>
    <t>0976463373</t>
  </si>
  <si>
    <t>Động Linh, Duy Tiên, Hà Nam</t>
  </si>
  <si>
    <t>0375043567</t>
  </si>
  <si>
    <t>03781400410</t>
  </si>
  <si>
    <t>Vũ Quốc Trí</t>
  </si>
  <si>
    <t>0988925266</t>
  </si>
  <si>
    <t>TDP Ninh Lão, Duy Minh, Duy Tiên, Hà Nam</t>
  </si>
  <si>
    <t>Công nhân làm tại KCN ĐV II</t>
  </si>
  <si>
    <t>Phạm Thị Liên</t>
  </si>
  <si>
    <t>0369462882</t>
  </si>
  <si>
    <t>Lác Nhuế, Đồng Hóa, Kim Bảng, Hà Nam</t>
  </si>
  <si>
    <t>TB C1 Tầng 3</t>
  </si>
  <si>
    <t>Nguyễn Thị Xuyến</t>
  </si>
  <si>
    <t>0973828919</t>
  </si>
  <si>
    <t>Bạch Thị Hồng Vân</t>
  </si>
  <si>
    <t>0972746789</t>
  </si>
  <si>
    <t>Trần Bình Khánh</t>
  </si>
  <si>
    <t>039411087</t>
  </si>
  <si>
    <t>Lao Cai</t>
  </si>
  <si>
    <t xml:space="preserve">Thứ </t>
  </si>
  <si>
    <t>0988342469</t>
  </si>
  <si>
    <t>Nguyễn Thị Hải</t>
  </si>
  <si>
    <t>0348966750/0865826829</t>
  </si>
  <si>
    <t>Cum CN Nhật Tân</t>
  </si>
  <si>
    <t>Trần Thị Minh Châu</t>
  </si>
  <si>
    <t>TDP Chuông, Duy Minh, Duy Tiên Hà Nam</t>
  </si>
  <si>
    <t>KCN ĐV II</t>
  </si>
  <si>
    <t>Nguyễn Thị Thắng</t>
  </si>
  <si>
    <t>Nguyễn Thị Thanh Giáng</t>
  </si>
  <si>
    <t>Đồng Sơn, Liêm Sơn, Kim Bảng Hà Nam</t>
  </si>
  <si>
    <t>Mã Não Ngọc Sơn Kim Bảng Hà Nam</t>
  </si>
  <si>
    <t>Nguyễn Thị Thanh Hiền</t>
  </si>
  <si>
    <t>0965804388</t>
  </si>
  <si>
    <t>Đoàn Thị Thúy</t>
  </si>
  <si>
    <t>0988275862</t>
  </si>
  <si>
    <t>Lê Thành Công</t>
  </si>
  <si>
    <t>A Hoàng Công An</t>
  </si>
  <si>
    <t>Điệp Sơn Yên Nam Duy Tiên Hà Nam</t>
  </si>
  <si>
    <t>Vũ Ngọc Cương</t>
  </si>
  <si>
    <t>Hoàng Hạ Hoàng Đông Duy Tiên Hà Nam</t>
  </si>
  <si>
    <t>Lưu Phú Mỹ,Tượng Lĩnh, Kim Bảng, Hà Nam</t>
  </si>
  <si>
    <t>Kiều Văn Hoạt</t>
  </si>
  <si>
    <t>0915330668</t>
  </si>
  <si>
    <t>0982029626</t>
  </si>
  <si>
    <t>0979000137</t>
  </si>
  <si>
    <t>Đỗ Thị Út</t>
  </si>
  <si>
    <t>035194006746</t>
  </si>
  <si>
    <t>Công ty TNHH Khí CN Đức An</t>
  </si>
  <si>
    <t>Đinh Gia Huy</t>
  </si>
  <si>
    <t>Bố Chồng</t>
  </si>
  <si>
    <t>Đinh Văn Chung</t>
  </si>
  <si>
    <t>Mẹ Chồng</t>
  </si>
  <si>
    <t>Nguyễn Thị Nam</t>
  </si>
  <si>
    <t>Con đẻ</t>
  </si>
  <si>
    <t>035197003785</t>
  </si>
  <si>
    <t>Công ty TNHH Nam Thăng Long</t>
  </si>
  <si>
    <t>Thôn 1, Nhật Tân, Kim Bảng, Hà Nam</t>
  </si>
  <si>
    <t>Trần Thế Tuấn</t>
  </si>
  <si>
    <t>Trần Thế Hùng</t>
  </si>
  <si>
    <t>Trần Thanh Trà</t>
  </si>
  <si>
    <t>035187000227</t>
  </si>
  <si>
    <t>Công ty cổ phần Vikohasan</t>
  </si>
  <si>
    <t>Đông Sơn, Liên Sơn, Kim Bảng, Hà Nam</t>
  </si>
  <si>
    <t>Hoàng Văn Quỳnh</t>
  </si>
  <si>
    <t>Hoàng Quỳnh Phương</t>
  </si>
  <si>
    <t>Hoàng Phương Nhi</t>
  </si>
  <si>
    <t>035187001193</t>
  </si>
  <si>
    <t>Mã Não, Ngọc Sơn, Kim Bảng, Hà Nam</t>
  </si>
  <si>
    <t>Trương Công Võ</t>
  </si>
  <si>
    <t>Trương Võ Kiến Nam</t>
  </si>
  <si>
    <t>Trương Mỹ Duyên</t>
  </si>
  <si>
    <t>035192006384</t>
  </si>
  <si>
    <t>Công ty TNHH May Sao Việt</t>
  </si>
  <si>
    <t>Vũ Thị Hồng</t>
  </si>
  <si>
    <t>Em</t>
  </si>
  <si>
    <t>Nguyễn Công Nghĩa</t>
  </si>
  <si>
    <t>Phương Thượng, Lê Hồ, Kim Bảng, Hà Nam</t>
  </si>
  <si>
    <t>Chú ý thiếu</t>
  </si>
  <si>
    <t>Nguyễn Thị Viên</t>
  </si>
  <si>
    <t>168359198</t>
  </si>
  <si>
    <t>Công ty TNHH L&amp;M Vina</t>
  </si>
  <si>
    <t>Lạc Nhuế, Đồng Hóa, Kim Bảng, Hà Nam</t>
  </si>
  <si>
    <t>Lê Văn Tuyền</t>
  </si>
  <si>
    <t>Lê Thị Như Ngọc</t>
  </si>
  <si>
    <t>Lê Ngọc Linh</t>
  </si>
  <si>
    <t>Thảo VHHNam</t>
  </si>
  <si>
    <t>03420271182</t>
  </si>
  <si>
    <t>Công ty Đầu Tư Hạ Tầng và Đô Thị</t>
  </si>
  <si>
    <t>Thịnh Đại, Đại Cương, Kim Bảng, Hà Nam</t>
  </si>
  <si>
    <t>Tiên Ngoại, Tiên Hiệp, PLý, Hà Nam</t>
  </si>
  <si>
    <t>Phạm Thị Thu Hường</t>
  </si>
  <si>
    <t>Ngô Hoàng Hưng</t>
  </si>
  <si>
    <t>Ngô Thùy Chi</t>
  </si>
  <si>
    <t>Công ty TNHH Gentek</t>
  </si>
  <si>
    <t>Đô Lương, Yên Bắc, Duy Tiên, Hà Nam</t>
  </si>
  <si>
    <t>Nguyễn Văn Cường</t>
  </si>
  <si>
    <t>Nguyễn Ngọc Diệp</t>
  </si>
  <si>
    <t>Nguyễn Tiến Đạt</t>
  </si>
  <si>
    <t>Nguyễn Đức Thắng</t>
  </si>
  <si>
    <t>Công Ty TNHH nhân lực Hòa Bình</t>
  </si>
  <si>
    <t>035090010195</t>
  </si>
  <si>
    <t>Công ty TNHH CJ Vina Agri</t>
  </si>
  <si>
    <t>Duy Minh, Duy Tiên, Hà Nam</t>
  </si>
  <si>
    <t>Đặng Thị Nguyệt</t>
  </si>
  <si>
    <t>Vũ Đặng Nhật Minh</t>
  </si>
  <si>
    <t>Vũ Ngọc Thùy Anh</t>
  </si>
  <si>
    <t>Vũ Thành Trung</t>
  </si>
  <si>
    <t>035088008437</t>
  </si>
  <si>
    <t>Công ty TNHH Jcu Việt Nam</t>
  </si>
  <si>
    <t>Lưu Phú Mỹ, Tượng Lĩnh, Kim Bảng, Hà Nam</t>
  </si>
  <si>
    <t>Nguyễn Thị Hợp</t>
  </si>
  <si>
    <t>Kiều Nguyễn Tú Chi</t>
  </si>
  <si>
    <t>Kiều Phúc Lâm</t>
  </si>
  <si>
    <t>E trai</t>
  </si>
  <si>
    <t>Thắm</t>
  </si>
  <si>
    <t>001088034928</t>
  </si>
  <si>
    <t>Trần Thị Mến</t>
  </si>
  <si>
    <t>Nguyễn Thị Việt Anh</t>
  </si>
  <si>
    <t>Nguyễn Thu Hương</t>
  </si>
  <si>
    <t>Nguyễn Việt Đăng</t>
  </si>
  <si>
    <t>Mẹ đẻ</t>
  </si>
  <si>
    <t>Hậu BQL</t>
  </si>
  <si>
    <t>Công ty TNHH LSEA</t>
  </si>
  <si>
    <t>Thanh Nội 1, Thanh Sơn, Kim Bảng, Hà Nam</t>
  </si>
  <si>
    <t>Chòng</t>
  </si>
  <si>
    <t>Phạm Ngọc Thắng</t>
  </si>
  <si>
    <t>Phạm Nguyễn Bảo Nam</t>
  </si>
  <si>
    <t>Phạm Nguyễn Bảo Anh</t>
  </si>
  <si>
    <t>Công ty TNHH SX và Tm Duy Lợi</t>
  </si>
  <si>
    <t>Xóm 2, Nhật Tựu, Kim Bảng, Hà Nam</t>
  </si>
  <si>
    <t>Trần Đại Nghĩa</t>
  </si>
  <si>
    <t>Trần Thanh Trúc</t>
  </si>
  <si>
    <t>Trần Hải Đăng</t>
  </si>
  <si>
    <t>038192000274</t>
  </si>
  <si>
    <t>Đồng Lạc, Đồng Hóa, Kim Bảng, Hà Nam</t>
  </si>
  <si>
    <t>Dương Ngọc Bích</t>
  </si>
  <si>
    <t>Dương Đức Anh</t>
  </si>
  <si>
    <t>035092012569</t>
  </si>
  <si>
    <t>Điệp Sơn, Yên Nam, Duy Tiên, Hà Nam</t>
  </si>
  <si>
    <t>Cao Khánh Ly</t>
  </si>
  <si>
    <t>Lê Như Quỳnh</t>
  </si>
  <si>
    <t>Lê Khánh Ngân</t>
  </si>
  <si>
    <t>035090004516</t>
  </si>
  <si>
    <t>Xóm 6, Văn Xá, Kim Bảng, Hà Nam</t>
  </si>
  <si>
    <t>Phạm Thị Thu Hằng</t>
  </si>
  <si>
    <t>Vũ Ngọc Ngân Chi</t>
  </si>
  <si>
    <t>Vũ Ngọc Phúc Lâm</t>
  </si>
  <si>
    <t>168251043</t>
  </si>
  <si>
    <t>Hoàng Hạ, Hoàng Đông, Duy Tiên, Hà Nam</t>
  </si>
  <si>
    <t>Tạ Quang Thắng</t>
  </si>
  <si>
    <t>Tạ Hoàng Gia Bảo</t>
  </si>
  <si>
    <t>Tạ Hoàng Hà My</t>
  </si>
  <si>
    <t>Tặng Văn Thọ</t>
  </si>
  <si>
    <t>0948588268</t>
  </si>
  <si>
    <t>0966167562</t>
  </si>
  <si>
    <t>Đặng Thị Hoàng Yến</t>
  </si>
  <si>
    <t>A thịnh</t>
  </si>
  <si>
    <t>035185001564</t>
  </si>
  <si>
    <t>Công ty TNHH Hệ thống dây dẫn Sumi</t>
  </si>
  <si>
    <t>An Ngoại, Tiên Hiệp, Phủ Lý, Hà Nam</t>
  </si>
  <si>
    <t>Trần Văn Giáp</t>
  </si>
  <si>
    <t>Trần Gia Bảo</t>
  </si>
  <si>
    <t>Trần Gia Khánh</t>
  </si>
  <si>
    <t>034190003183</t>
  </si>
  <si>
    <t>Công ty TNHH Điện tử Tabachi</t>
  </si>
  <si>
    <t>TDP Chuông, Duy Minh, Duy Tiên, Hà Nam</t>
  </si>
  <si>
    <t>Lê Thành Nam</t>
  </si>
  <si>
    <t>Lê Trần Thanh Phong</t>
  </si>
  <si>
    <t>038080000741</t>
  </si>
  <si>
    <t>Mai Thị Hà</t>
  </si>
  <si>
    <t>Mai Xuân Sang</t>
  </si>
  <si>
    <t>Mai Hà Anh</t>
  </si>
  <si>
    <t>Mai Thị Kim Ngân</t>
  </si>
  <si>
    <t>168601908</t>
  </si>
  <si>
    <t>Công ty Gentek</t>
  </si>
  <si>
    <t>Hà Mai Phương</t>
  </si>
  <si>
    <t>Tạ Duy Hưng</t>
  </si>
  <si>
    <t>ĐT 7</t>
  </si>
  <si>
    <t>Nguyễn Hữu Thao</t>
  </si>
  <si>
    <t>035082010619</t>
  </si>
  <si>
    <t>Trường Tiểu học Tiên Nội</t>
  </si>
  <si>
    <t>Câu Tử, Tiên Sơn, Duy Tiên, Hà Nam</t>
  </si>
  <si>
    <t>Tạ Thùy Phương</t>
  </si>
  <si>
    <t>Nguyễn Minh Quang</t>
  </si>
  <si>
    <t>Nguyễn Gia Vinh</t>
  </si>
  <si>
    <t>ĐT 4</t>
  </si>
  <si>
    <t>168319232</t>
  </si>
  <si>
    <t>ĐT4</t>
  </si>
  <si>
    <t>035090000486</t>
  </si>
  <si>
    <t>Bùi Thị Hòa</t>
  </si>
  <si>
    <t>Nguyễn Thị Khánh Linh</t>
  </si>
  <si>
    <t>Nguyễn Công Hoàng Huy</t>
  </si>
  <si>
    <t>ĐT5</t>
  </si>
  <si>
    <t>TDP Nguyễn Hữu Tiên, Đồng Văn, Duy Tiên, Hà Nam</t>
  </si>
  <si>
    <t>Dương Thị Dung</t>
  </si>
  <si>
    <t>0335953662</t>
  </si>
  <si>
    <t>Trịnh Xá, Phủ Lý, Hà Nam</t>
  </si>
  <si>
    <t>0975301798</t>
  </si>
  <si>
    <t>Nguyễn Như Luân</t>
  </si>
  <si>
    <t>Nguyễn Như Thành Lâm</t>
  </si>
  <si>
    <t>Nguyễn Huy Hoàng</t>
  </si>
  <si>
    <t>Nguyễn Minh Anh</t>
  </si>
  <si>
    <t>Nguyễn Phi Thắng</t>
  </si>
  <si>
    <t>Nguyễn Minh Tuấn</t>
  </si>
  <si>
    <t>Phạm Văn Thu</t>
  </si>
  <si>
    <t>Trần Thị Lý</t>
  </si>
  <si>
    <t>Phạm Quang Triển</t>
  </si>
  <si>
    <t>Phan Duy Anh</t>
  </si>
  <si>
    <t>Nhật Tân Kim Bảng  Hà Nam</t>
  </si>
  <si>
    <t>Phạm Khắc Thương</t>
  </si>
  <si>
    <t>TT Quế, Kim Bảng, Hà Nam</t>
  </si>
  <si>
    <t>Đinh Thị Thu Thủy</t>
  </si>
  <si>
    <t>Liêm Sơn, Kim Bảng, Hà Nam</t>
  </si>
  <si>
    <t>Sàn Gia vinh</t>
  </si>
  <si>
    <t>KCN châu Sơn</t>
  </si>
  <si>
    <t>KCN Thi Sơn</t>
  </si>
  <si>
    <t>Trần Xuân Khuê</t>
  </si>
  <si>
    <t>Trần Văn Khôi</t>
  </si>
  <si>
    <t>Trần Xuân Khôi</t>
  </si>
  <si>
    <t>Tô Văn Tiến</t>
  </si>
  <si>
    <t>Ứng Hòa Hà Nội(Đồng Văn, Duy Tiên, Hà Nam)</t>
  </si>
  <si>
    <t xml:space="preserve"> Phạm Thị Mơ</t>
  </si>
  <si>
    <t>Trần Khuyên Khuyên</t>
  </si>
  <si>
    <t>035089001731</t>
  </si>
  <si>
    <t>Thôn Nhật Tựu, xã Nhật Tựu, Kim Bảng, Hà Nam</t>
  </si>
  <si>
    <t>035095000610</t>
  </si>
  <si>
    <t>Xóm 8, Đại Cương, Kim Bảng, Hà Nam</t>
  </si>
  <si>
    <t>Nguyễn Thị Mai Anh</t>
  </si>
  <si>
    <t>Trần Như Ý</t>
  </si>
  <si>
    <t>Trần Đức Trí</t>
  </si>
  <si>
    <t>Công ty đầu tư hạ tầng và Đô thị Viglacera</t>
  </si>
  <si>
    <t>TDP An Nhân, Hoàng Đông, Duy Tiên, Hà Nam</t>
  </si>
  <si>
    <t>Công ty TNHH SX và TM Duy Lợi</t>
  </si>
  <si>
    <t>Công ty TNHH Lâm Kỳ</t>
  </si>
  <si>
    <t>001095022576</t>
  </si>
  <si>
    <t>Công ty TNHH JT SENSOVVINA</t>
  </si>
  <si>
    <t>TDP Vực Vòng, Đồng Văn, Duy Tiên, Hà Nam</t>
  </si>
  <si>
    <t>Tô Văn Tăng</t>
  </si>
  <si>
    <t>Nguyễn Thị Hân</t>
  </si>
  <si>
    <t>168207012</t>
  </si>
  <si>
    <t>Công ty TNHH DAẸE VINA</t>
  </si>
  <si>
    <t>TDP Bạch Xá, Hoàng Đông, Duy Tiên, Hà Nam</t>
  </si>
  <si>
    <t>Nguyễn Hữu Ngà</t>
  </si>
  <si>
    <t>Nguyễn Thị Biếc</t>
  </si>
  <si>
    <t>Anh trai</t>
  </si>
  <si>
    <t>Nguyễn Hữu Hào</t>
  </si>
  <si>
    <t>Nguyễn Hữu Long</t>
  </si>
  <si>
    <t>Nguyễn Hữu Thái</t>
  </si>
  <si>
    <t>Đinh Thị Thu Thúy</t>
  </si>
  <si>
    <t>035186001579</t>
  </si>
  <si>
    <t>Công ty TNHH Kim Quy</t>
  </si>
  <si>
    <t>Bút Phong, Liêm Sơn, Kim Bảng, Hà Nam</t>
  </si>
  <si>
    <t>Nguyễn Văn Thông</t>
  </si>
  <si>
    <t>Dương Thị Huyền</t>
  </si>
  <si>
    <t>Nguyễn Văn Toàn</t>
  </si>
  <si>
    <t>Nguyễn Duy Hợi</t>
  </si>
  <si>
    <t>035082002049</t>
  </si>
  <si>
    <t>Công ty TNHH Intersack Việt Nam</t>
  </si>
  <si>
    <t>Thôn 2, Thi Sơn, Kim Bảng, Hà Nam</t>
  </si>
  <si>
    <t>Bùi Thị Thảo</t>
  </si>
  <si>
    <t>Nguyễn Thị Anh Thư</t>
  </si>
  <si>
    <t>Nguyễn Duy Minh Quân</t>
  </si>
  <si>
    <t>035092003385</t>
  </si>
  <si>
    <t>Tổ 2, TT Quế, Kim Bảng, Hà Nam</t>
  </si>
  <si>
    <t>Phạm Khắc Đức</t>
  </si>
  <si>
    <t>Vũ Thị Bích</t>
  </si>
  <si>
    <t>C ngọc C.an</t>
  </si>
  <si>
    <t>035198002105</t>
  </si>
  <si>
    <t>Công ty Gentek Đồng Văn</t>
  </si>
  <si>
    <t>Nguyễn Đức Uýnh</t>
  </si>
  <si>
    <t>Nguyễn Ngọc Minh Anh</t>
  </si>
  <si>
    <t>Nguyễn Ngọc Minh Ánh</t>
  </si>
  <si>
    <t>Dương Thị Thảo</t>
  </si>
  <si>
    <t>035198002556</t>
  </si>
  <si>
    <t>Công ty TNHH Dệt May Hà Nam</t>
  </si>
  <si>
    <t>Vũ Văn Toán</t>
  </si>
  <si>
    <t>Vũ Minh Huy</t>
  </si>
  <si>
    <t>A Hiệp C.an</t>
  </si>
  <si>
    <t>0978072266</t>
  </si>
  <si>
    <t>Nhật Tân Kim Bảng Hà Nam</t>
  </si>
  <si>
    <t>Nguyễn Thị Loan</t>
  </si>
  <si>
    <t>168397207</t>
  </si>
  <si>
    <t xml:space="preserve"> Nguyễn Thị Loan</t>
  </si>
  <si>
    <t>0982081862</t>
  </si>
  <si>
    <t xml:space="preserve">Công ty TNHH Kangyin Electronic </t>
  </si>
  <si>
    <t>Nguyễn Phi Cường</t>
  </si>
  <si>
    <t>Nguyễn Thị Vân Anh</t>
  </si>
  <si>
    <t>Nguyễn Tiến Hưng</t>
  </si>
  <si>
    <t>Đồng Hóa Kim Bảng Hà Nam</t>
  </si>
  <si>
    <t>0386236568</t>
  </si>
  <si>
    <t>0978746168</t>
  </si>
  <si>
    <t>Nguyễn Thị Duy Ly</t>
  </si>
  <si>
    <t>TDP Tú, Duy Minh, Duy Tiên, Hà Nam</t>
  </si>
  <si>
    <t>Bạch Thị Lan Hương</t>
  </si>
  <si>
    <t>168552532</t>
  </si>
  <si>
    <t>TDp Tú, P. Duy Minh, TX Duy Tiên, tỉnh Hà Nam</t>
  </si>
  <si>
    <t>Lê Hồng Vinh</t>
  </si>
  <si>
    <t>Lê Duy Anh</t>
  </si>
  <si>
    <t>168618011</t>
  </si>
  <si>
    <t>Yên Phú, Nhật Tựu, Kim Bảng, Hà Nam</t>
  </si>
  <si>
    <t>Nguyễn Văn Huy</t>
  </si>
  <si>
    <t>Nguyễn Nhật Ánh</t>
  </si>
  <si>
    <t>Nguyễn Diệp Chi</t>
  </si>
  <si>
    <t>Nguyễn Tiến Quyền</t>
  </si>
  <si>
    <t>035087002395</t>
  </si>
  <si>
    <t>Ngô Thị Tuyền</t>
  </si>
  <si>
    <t>Nguyễn Thảo Hiền</t>
  </si>
  <si>
    <t>Nguyễn Thảo Vi</t>
  </si>
  <si>
    <t>Thôn Nhật Tựu, Nhật Tựu, Kim Bảng Hà Nam</t>
  </si>
  <si>
    <t>Nguyễn Thị Hồng Lợi</t>
  </si>
  <si>
    <t>Ngô Văn Hoàn</t>
  </si>
  <si>
    <t xml:space="preserve">Văn Bối, Nhật Tựu, Kim Bảng, Hà Nam </t>
  </si>
  <si>
    <t>Trần Thị Lợi</t>
  </si>
  <si>
    <t>KCN Đồng Văn II</t>
  </si>
  <si>
    <t>0983261223</t>
  </si>
  <si>
    <t>0832868283</t>
  </si>
  <si>
    <t>035175000727</t>
  </si>
  <si>
    <t>Công ty TNHH NMS Việt Nam</t>
  </si>
  <si>
    <t>Nguyễn Ngọc Kỳ</t>
  </si>
  <si>
    <t>Nguyễn Thị Hải Lộc</t>
  </si>
  <si>
    <t>Nguyễn Minh Hiếu</t>
  </si>
  <si>
    <t>035097000085</t>
  </si>
  <si>
    <t>Văn Bối, Nhật Tựu, Kim Bảng, Hà Nam</t>
  </si>
  <si>
    <t>Kiều Thị Liên</t>
  </si>
  <si>
    <t>Ngô Thị Thanh Huyền</t>
  </si>
  <si>
    <t>035195001576</t>
  </si>
  <si>
    <t>Ngô Thị Nhàn</t>
  </si>
  <si>
    <t>A trai</t>
  </si>
  <si>
    <t>Nguyễn Tất Thành</t>
  </si>
  <si>
    <t>Chị dâu</t>
  </si>
  <si>
    <t>Nguyễn Thị Sen</t>
  </si>
  <si>
    <t>Trần Linh Phương</t>
  </si>
  <si>
    <t>Cháu</t>
  </si>
  <si>
    <t>Nguyễn Minh Ngọc</t>
  </si>
  <si>
    <t>Thu nhập thấp ( lao động tự do)</t>
  </si>
  <si>
    <t>Nguyễn Thị Tú</t>
  </si>
  <si>
    <t>0865946122/0977827582</t>
  </si>
  <si>
    <t>P. Duy Hải, Duy Tiên, Hà Nam</t>
  </si>
  <si>
    <t>Nguyễn Thị Thủy</t>
  </si>
  <si>
    <t>0925738516</t>
  </si>
  <si>
    <t>TDP An Nhân Hoàng Đông Duy Tiên Hà Nam</t>
  </si>
  <si>
    <t>035197001452</t>
  </si>
  <si>
    <t>Công ty ACE antena</t>
  </si>
  <si>
    <t>Duy Hải, Duy Tiên, Hà Nam</t>
  </si>
  <si>
    <t>Nguyễn Văn Đát</t>
  </si>
  <si>
    <t>Trần Thị Loan</t>
  </si>
  <si>
    <t>Em gái</t>
  </si>
  <si>
    <t>Nguyễn Đoan Trang</t>
  </si>
  <si>
    <t>035184002655</t>
  </si>
  <si>
    <t>Công ty Sipnia</t>
  </si>
  <si>
    <t>Cao Xuân Thành</t>
  </si>
  <si>
    <t>Cao Ngọc Thanh Thúy</t>
  </si>
  <si>
    <t>Cao Thiện Nhân</t>
  </si>
  <si>
    <t>Cao Minh Đức</t>
  </si>
  <si>
    <t>Trần Văn Thông</t>
  </si>
  <si>
    <t>035082004086</t>
  </si>
  <si>
    <t>Công ty Đầu tư hạ tầng và Đô thị Viglacera</t>
  </si>
  <si>
    <t>Nguyễn Thị Dân</t>
  </si>
  <si>
    <t>Trần Duy Thạch</t>
  </si>
  <si>
    <t xml:space="preserve">Con </t>
  </si>
  <si>
    <t>Trần Duy Thạo</t>
  </si>
  <si>
    <t>Nguyễn Thị Thương</t>
  </si>
  <si>
    <t>035185005025</t>
  </si>
  <si>
    <t>Công ty TMHH TM Hà Nội Yeedo</t>
  </si>
  <si>
    <t>Thon Siêu Nghệ, xã Nhật Tựu, Kim Bảng, Hà Nam</t>
  </si>
  <si>
    <t>Nguyễn Ngọc Thương</t>
  </si>
  <si>
    <t>Nguyễn Thị Thanh Thúy</t>
  </si>
  <si>
    <t>Nguyễn Tiến Thế</t>
  </si>
  <si>
    <t>Nguyễn Tuấn Nghĩa</t>
  </si>
  <si>
    <t xml:space="preserve">ko xác nhận </t>
  </si>
  <si>
    <t>Dung</t>
  </si>
  <si>
    <t>0973959482</t>
  </si>
  <si>
    <t>Nguyễn Thị Liên</t>
  </si>
  <si>
    <t>Yên bắc Duy Tiên,Hà Nam</t>
  </si>
  <si>
    <t>0982900956</t>
  </si>
  <si>
    <t>Tiến</t>
  </si>
  <si>
    <t>Duy</t>
  </si>
  <si>
    <t>0983369158</t>
  </si>
  <si>
    <t>Đồng văn, Duy Tiên Hà Nam</t>
  </si>
  <si>
    <t>Chị Vân Anh</t>
  </si>
  <si>
    <t>Trường Bát cảnh sơn</t>
  </si>
  <si>
    <t>0363663194</t>
  </si>
  <si>
    <t>Láng bát cảnh sơn</t>
  </si>
  <si>
    <t>Nguyễn Văn Kỹ</t>
  </si>
  <si>
    <t>0917484013</t>
  </si>
  <si>
    <t>Duy Minh</t>
  </si>
  <si>
    <t>Dương</t>
  </si>
  <si>
    <t>0963795968</t>
  </si>
  <si>
    <t>Nguyễn Trọng Tùng</t>
  </si>
  <si>
    <t>077326999</t>
  </si>
  <si>
    <t>Châu Giang, Duy Tiên, Hà Nam</t>
  </si>
  <si>
    <t>035083001604</t>
  </si>
  <si>
    <t>TDP Đông Ngoại, Châu Giang, Duy Tiên, Hà Nam</t>
  </si>
  <si>
    <t>Vũ Thị Thu Hiền</t>
  </si>
  <si>
    <t>Nguyễn Thị Mỹ Hoa</t>
  </si>
  <si>
    <t>Nguyễn Nhật Đăng Khoa</t>
  </si>
  <si>
    <t>Trường</t>
  </si>
  <si>
    <t>Nguyễn Văn Kỳ</t>
  </si>
  <si>
    <t>Duy Minh Dtien Hà Nam</t>
  </si>
  <si>
    <t>Lê Quang Duy</t>
  </si>
  <si>
    <t>0933831661</t>
  </si>
  <si>
    <t xml:space="preserve">Trần Thị Hiền </t>
  </si>
  <si>
    <t>Người nhà a An thuế Kbang</t>
  </si>
  <si>
    <t>0378699755</t>
  </si>
  <si>
    <t>Duyên</t>
  </si>
  <si>
    <t>0358978939</t>
  </si>
  <si>
    <t>0987094444</t>
  </si>
  <si>
    <t>Tùng</t>
  </si>
  <si>
    <t>0867076599</t>
  </si>
  <si>
    <t>Bạch Thượng</t>
  </si>
  <si>
    <t>Đại Cương Kim Bảng</t>
  </si>
  <si>
    <t>Na</t>
  </si>
  <si>
    <t>0978315681</t>
  </si>
  <si>
    <t>Nguyễn Hữu Trường</t>
  </si>
  <si>
    <t>0971900742</t>
  </si>
  <si>
    <t>Đại Cương Kim Bảng Hà Nam</t>
  </si>
  <si>
    <t>Nguyễn Hoàng</t>
  </si>
  <si>
    <t>Nguyễn Duyên</t>
  </si>
  <si>
    <t>Nguyễn Sim</t>
  </si>
  <si>
    <t>Công ty ZDL</t>
  </si>
  <si>
    <t>Ngô Quốc Tuyên</t>
  </si>
  <si>
    <t>Bát cảnh sơn</t>
  </si>
  <si>
    <t>Nguyễn Tiến Thaành</t>
  </si>
  <si>
    <t>Công ty Đo Thị</t>
  </si>
  <si>
    <t>oanh</t>
  </si>
  <si>
    <t>0963826528</t>
  </si>
  <si>
    <t>Đồng văn</t>
  </si>
  <si>
    <t>C dân</t>
  </si>
  <si>
    <t>Văn Bối Nhật Tựu, Kim Bảng Hà Nam</t>
  </si>
  <si>
    <t>Đoàn Văn Thiện</t>
  </si>
  <si>
    <t>0966567180</t>
  </si>
  <si>
    <t>Lê Hồ Kim Bảng Hà Nam</t>
  </si>
  <si>
    <t>Ngô Thị Thảo</t>
  </si>
  <si>
    <t>0963363696</t>
  </si>
  <si>
    <t>Nhật Tựu Kim Bảng Hà Nam</t>
  </si>
  <si>
    <t>Ngô Văn Nguyên</t>
  </si>
  <si>
    <t>0912768260</t>
  </si>
  <si>
    <t>Bùi Thị Phương Thúy</t>
  </si>
  <si>
    <t>0973535588</t>
  </si>
  <si>
    <t>Văn Xá Kim Bảng Hà Nam</t>
  </si>
  <si>
    <t>Lê Khắc Thiên</t>
  </si>
  <si>
    <t>0979892880</t>
  </si>
  <si>
    <t>Nguyễn Thị Trang</t>
  </si>
  <si>
    <t>0979600666</t>
  </si>
  <si>
    <t>Lỗ Hà Chuyên Ngoại Duy Tiên Hà Nam</t>
  </si>
  <si>
    <t>Công an</t>
  </si>
  <si>
    <t>Nguyễn Thị Kim Cúc</t>
  </si>
  <si>
    <t>Trần Thanh Tùng</t>
  </si>
  <si>
    <t>Nguyễn Thị Na</t>
  </si>
  <si>
    <t>Kiều Oanh</t>
  </si>
  <si>
    <t>KH Đăng ký</t>
  </si>
  <si>
    <t>Địa chỉ</t>
  </si>
  <si>
    <t>Đồng Văn, Duy Tiên</t>
  </si>
  <si>
    <t>Nguyễn Văn Trường</t>
  </si>
  <si>
    <t>Đăng Dương</t>
  </si>
  <si>
    <t>Nghệ An</t>
  </si>
  <si>
    <t>DANH SÁCH KHÁCH HÀNG ĐÃ NỘP HỒ SƠ</t>
  </si>
  <si>
    <t>DANH SÁCH KH ĐĂNG KÝ</t>
  </si>
  <si>
    <t>Nguyễn Thị Ngọc Ánh</t>
  </si>
  <si>
    <t>Công ty TNHH Tân Thịnh</t>
  </si>
  <si>
    <t>Yên Bắc, TX Duy Tiên, Hà Nam</t>
  </si>
  <si>
    <t>Công ty CP Dược VTYT Hà Nam</t>
  </si>
  <si>
    <t>TDP Ngọc Động, Duy Tiên, Hà Nam</t>
  </si>
  <si>
    <t>Công ty TNHH ZDL Việt Nam</t>
  </si>
  <si>
    <t>TDP Chuông, P Duy Minh, TX Duy Tiên, Hà Nam</t>
  </si>
  <si>
    <t>Công ty TNHH CJ vina Agri</t>
  </si>
  <si>
    <t>Công ty TNHH Gia Phú</t>
  </si>
  <si>
    <t>CTY Năng Lượng Bát Cảnh Sơn</t>
  </si>
  <si>
    <t>Xóm 6 Đại Cương, Kim Bảng, Hà Nam</t>
  </si>
  <si>
    <t>Nguyễn Công Hoàng</t>
  </si>
  <si>
    <t>TDP Nguyễn Hữu Tiến, Đồng Văn, Duy Tiên Hà Nam</t>
  </si>
  <si>
    <t>Nguyễn Thị Duyên</t>
  </si>
  <si>
    <t>Thôn Nhì, Bạch Thượng, Duy Tiên, Hà Nam</t>
  </si>
  <si>
    <t>Nguyễn Thị Sim</t>
  </si>
  <si>
    <t>Công ty TNHH SRE Việt Nam</t>
  </si>
  <si>
    <t>Nguyễn Tiến Thành</t>
  </si>
  <si>
    <t>Công ty Điện tư Tachibana Đồng Văn</t>
  </si>
  <si>
    <t>Công ty TNHH Gentherm Đồng Văn</t>
  </si>
  <si>
    <t xml:space="preserve">Công ty TNHH Sunjin Vina Đồng Văn </t>
  </si>
  <si>
    <t>Công ty dây dẫn Sumi Việt Nam Đồng Văn</t>
  </si>
  <si>
    <t>Lê Khắc Thiện</t>
  </si>
  <si>
    <t>Công ty TNHH YOKOWO</t>
  </si>
  <si>
    <t>Đại Cương, Kim Bảng, Hà Nam</t>
  </si>
  <si>
    <t>Công ty TNHH MTV Thái Bình Dương</t>
  </si>
  <si>
    <t>Lỗ Hà, Chuyên Ngoại, Duy Tiên, Hà Nam</t>
  </si>
  <si>
    <t>TDP Trịnh, Duy Minh, Duy Tiên, Hà Nam</t>
  </si>
  <si>
    <t>Hoàng Thị Kiều Trang</t>
  </si>
  <si>
    <t>Trường THCS Mộc Bắc, Duy Tiên, Hà Nam</t>
  </si>
  <si>
    <t>Mộc Bắc, Duy Tiên, Hà Nam</t>
  </si>
  <si>
    <t>Đặng Thị Oanh</t>
  </si>
  <si>
    <t>Lê Thị Vân</t>
  </si>
  <si>
    <t>Thụy Sơn, Tân Sơn, Kim Bảng, Hà Nam</t>
  </si>
  <si>
    <t>Nguyễn Thị Xuân Hường</t>
  </si>
  <si>
    <t>Công ty xây dựng và TM Đĩnh Hường</t>
  </si>
  <si>
    <t>Nguyễn Văn Tiến</t>
  </si>
  <si>
    <t>Bạch Thượng, Duy Tiên, Hà Nam</t>
  </si>
  <si>
    <t>Phạm Thị Thêm</t>
  </si>
  <si>
    <t>Công ty TNHH Thành Hiền</t>
  </si>
  <si>
    <t>TDP Đông Hải, Duy Hải, Duy Tiên, Hà Nam</t>
  </si>
  <si>
    <t>Nguyễn  Duy Quý</t>
  </si>
  <si>
    <t xml:space="preserve">Công ty Moonpp Vina Development </t>
  </si>
  <si>
    <t>TDP Ngọc Đông, Hoàng Đông, Duy Tiên, Hà Nam</t>
  </si>
  <si>
    <t>Nguyễn Thị Thịnh</t>
  </si>
  <si>
    <t>Công ty TNHH Park Electronics vina</t>
  </si>
  <si>
    <t>Hồ Thị Quyến</t>
  </si>
  <si>
    <t>Quang Thừa, Tượng lĩnh Kim Bảng Hà Nam</t>
  </si>
  <si>
    <t>Nguyễn Thị Vân</t>
  </si>
  <si>
    <t>Nguyễn Văn Láng</t>
  </si>
  <si>
    <t>An Tiến, An Ninh Bình Lục</t>
  </si>
  <si>
    <t>Nghề nghiệp</t>
  </si>
  <si>
    <t>24/06/2021</t>
  </si>
  <si>
    <t>Cục cảnh sát QLHC và TTXH</t>
  </si>
  <si>
    <t>22/12/2021</t>
  </si>
  <si>
    <t>25/04/2021</t>
  </si>
  <si>
    <t>Làm tại Doanh nghiệp</t>
  </si>
  <si>
    <t>19/10/2015</t>
  </si>
  <si>
    <t>035191000159</t>
  </si>
  <si>
    <t>Cục cảnh sát ĐKQL cư trú</t>
  </si>
  <si>
    <t>035186005402</t>
  </si>
  <si>
    <t>17/5/2021</t>
  </si>
  <si>
    <t>17/9/2021</t>
  </si>
  <si>
    <t>186971887</t>
  </si>
  <si>
    <t>07/01/2018</t>
  </si>
  <si>
    <t>Công an NGhệ An</t>
  </si>
  <si>
    <t>168535194</t>
  </si>
  <si>
    <t>14/08/2021</t>
  </si>
  <si>
    <t>Công an Hà Nam</t>
  </si>
  <si>
    <t>035196002207</t>
  </si>
  <si>
    <t>174920267</t>
  </si>
  <si>
    <t>5/9/2011</t>
  </si>
  <si>
    <t>Công an Thanh Hóa</t>
  </si>
  <si>
    <t>131210807</t>
  </si>
  <si>
    <t>05/07/2016</t>
  </si>
  <si>
    <t>Công an Phú Thọ</t>
  </si>
  <si>
    <t>142688756</t>
  </si>
  <si>
    <t>23/01/2010</t>
  </si>
  <si>
    <t>Công An  Hải Dương</t>
  </si>
  <si>
    <t>036190006598</t>
  </si>
  <si>
    <t>14/12/2018</t>
  </si>
  <si>
    <t>Công Nam Định</t>
  </si>
  <si>
    <t>035082003767</t>
  </si>
  <si>
    <t>23/07/2018</t>
  </si>
  <si>
    <t>038092033579</t>
  </si>
  <si>
    <t>11/08/2021</t>
  </si>
  <si>
    <t>035092004309</t>
  </si>
  <si>
    <t>12/08/2021</t>
  </si>
  <si>
    <t>035188004865</t>
  </si>
  <si>
    <t>13/04/2021</t>
  </si>
  <si>
    <t>03509000218</t>
  </si>
  <si>
    <t>035185001908</t>
  </si>
  <si>
    <t>01/9/2021</t>
  </si>
  <si>
    <t>035096006698</t>
  </si>
  <si>
    <t>27/06/2021</t>
  </si>
  <si>
    <t>035195000270</t>
  </si>
  <si>
    <t>035190000218</t>
  </si>
  <si>
    <t>30/11/2020</t>
  </si>
  <si>
    <t>035188009421</t>
  </si>
  <si>
    <t>001195040363</t>
  </si>
  <si>
    <t>24/07/2021</t>
  </si>
  <si>
    <t>012609365</t>
  </si>
  <si>
    <t>03/11/2021</t>
  </si>
  <si>
    <t>Công an Hà Hội</t>
  </si>
  <si>
    <t>035192005718</t>
  </si>
  <si>
    <t>035193003031</t>
  </si>
  <si>
    <t>24/08/2021</t>
  </si>
  <si>
    <t>035091002929</t>
  </si>
  <si>
    <t>168229614</t>
  </si>
  <si>
    <t>24/08/2004</t>
  </si>
  <si>
    <t>035095003874</t>
  </si>
  <si>
    <t>10/03/2021</t>
  </si>
  <si>
    <t>001182033386</t>
  </si>
  <si>
    <t>03/04/2020</t>
  </si>
  <si>
    <t>052188000126</t>
  </si>
  <si>
    <t>25/11/2016</t>
  </si>
  <si>
    <t>19/02/2009</t>
  </si>
  <si>
    <t>Công an tỉnh Bắc Giang</t>
  </si>
  <si>
    <t>30/03/2007</t>
  </si>
  <si>
    <t>Công An Hòa Bình</t>
  </si>
  <si>
    <t>01/05/2021</t>
  </si>
  <si>
    <t>22/02/2010</t>
  </si>
  <si>
    <t>02/01/2018</t>
  </si>
  <si>
    <t>07/9/2020</t>
  </si>
  <si>
    <t>28/09/2021</t>
  </si>
  <si>
    <t>10/05/2021</t>
  </si>
  <si>
    <t>28/05/2021</t>
  </si>
  <si>
    <t>08/11/2016</t>
  </si>
  <si>
    <t>25/08/2021</t>
  </si>
  <si>
    <t>19/11/2020</t>
  </si>
  <si>
    <t>18/03/2008</t>
  </si>
  <si>
    <t>13/12/2012</t>
  </si>
  <si>
    <t>Công an Hà Nội</t>
  </si>
  <si>
    <t>03/07/2021</t>
  </si>
  <si>
    <t>09/05/2012</t>
  </si>
  <si>
    <t>05/9/2013</t>
  </si>
  <si>
    <t>29/03/2021</t>
  </si>
  <si>
    <t>28/01/2016</t>
  </si>
  <si>
    <t>21/06/2019</t>
  </si>
  <si>
    <t>23/08/2010</t>
  </si>
  <si>
    <t>09/05/2021</t>
  </si>
  <si>
    <t>27/09/2016</t>
  </si>
  <si>
    <t>29/05/2021</t>
  </si>
  <si>
    <t>08/10/2014</t>
  </si>
  <si>
    <t>13/08/2021</t>
  </si>
  <si>
    <t>20/11/2013</t>
  </si>
  <si>
    <t>15/03/2016</t>
  </si>
  <si>
    <t>035196001390</t>
  </si>
  <si>
    <t>06/08/2018</t>
  </si>
  <si>
    <t>035188001694</t>
  </si>
  <si>
    <t>29/09/2017</t>
  </si>
  <si>
    <t>21/04/2017</t>
  </si>
  <si>
    <t>101059175</t>
  </si>
  <si>
    <t>Công an Quảng Ninh</t>
  </si>
  <si>
    <t>17/02/2022</t>
  </si>
  <si>
    <t>05/11/2014</t>
  </si>
  <si>
    <t>23/10/2010</t>
  </si>
  <si>
    <t>23/01/2017</t>
  </si>
  <si>
    <t>30/08/2021</t>
  </si>
  <si>
    <t>20/02/2019</t>
  </si>
  <si>
    <t>13/11/2017</t>
  </si>
  <si>
    <t>28/06/2019</t>
  </si>
  <si>
    <t>17/01/2009</t>
  </si>
  <si>
    <t>01/06/2012</t>
  </si>
  <si>
    <t>17/06/2015</t>
  </si>
  <si>
    <t>Ngày cấp</t>
  </si>
  <si>
    <t>Nơi cấp</t>
  </si>
  <si>
    <t xml:space="preserve">DANH SÁCH GỬI SỞ XÂY DỰNG XÁC NHẬN ĐỐI TƯỢNG MUA NHÀ Ở XÃ HỘI KTX4A  TẠI KHU DỊCH VỤ NHÀ Ở CÔNG NHÂN KCN ĐỒNG VĂN IV </t>
  </si>
  <si>
    <t>Đ T5</t>
  </si>
  <si>
    <t>Thụy Lôi Kim Bảng Hà Nam</t>
  </si>
  <si>
    <t>0989545736</t>
  </si>
  <si>
    <t>Trần Thị Quỳnh</t>
  </si>
  <si>
    <t>0389889895</t>
  </si>
  <si>
    <t>Dương Cương Đại Cương Kim Bảng</t>
  </si>
  <si>
    <t>Trần Thị Thu Quỳnh</t>
  </si>
  <si>
    <t>Dương Cương, Kim Bảng Hà Nam</t>
  </si>
  <si>
    <t>Trần Thị Liên</t>
  </si>
  <si>
    <t>Công ty TNHH Minjae</t>
  </si>
  <si>
    <t>Nhất Trì, Tiên Nội, Duy Tiên, Hà Nam</t>
  </si>
  <si>
    <t>035198003190</t>
  </si>
  <si>
    <t>Thụy Lôi, Kim Bảng, Hà Nam</t>
  </si>
  <si>
    <t>035194007832</t>
  </si>
  <si>
    <t>Dương Cương, Kim Bảng, Hà Nam</t>
  </si>
  <si>
    <t>035194005163</t>
  </si>
  <si>
    <t>26/04/2021</t>
  </si>
  <si>
    <t>035080006871</t>
  </si>
  <si>
    <t>Đông Ngoại, Duy Tiên, Hà Nam</t>
  </si>
  <si>
    <t>CMT/CCD</t>
  </si>
  <si>
    <t>Nghề Nghiệp</t>
  </si>
  <si>
    <t>SĐT</t>
  </si>
  <si>
    <t>0915562794</t>
  </si>
  <si>
    <t>0962365348</t>
  </si>
  <si>
    <t>0975912341</t>
  </si>
  <si>
    <t>0373055670</t>
  </si>
  <si>
    <t>Dương Thị Như</t>
  </si>
  <si>
    <t>Chông</t>
  </si>
  <si>
    <t>0399996399</t>
  </si>
  <si>
    <t>26/4/2021</t>
  </si>
  <si>
    <t>Lê Văn Tài</t>
  </si>
  <si>
    <t>Lê Huy Hoàng</t>
  </si>
  <si>
    <t>Lê Chính Nghĩa</t>
  </si>
  <si>
    <t>Nguyễn Minh Hương</t>
  </si>
  <si>
    <t>Chu Thị Huệ</t>
  </si>
  <si>
    <t>Nguyễn Văn Hợp</t>
  </si>
  <si>
    <t>Nguyễn Thành Hưng</t>
  </si>
  <si>
    <t>Công an Hải Dương</t>
  </si>
  <si>
    <t>Mạc Văn Khải</t>
  </si>
  <si>
    <t>Trần Thị Vân Anh</t>
  </si>
  <si>
    <t>Nguyễn Linh Nhi</t>
  </si>
  <si>
    <t>0976067223</t>
  </si>
  <si>
    <t>05/9/2011</t>
  </si>
  <si>
    <t>Nguyễn Hữu Tiến</t>
  </si>
  <si>
    <t>Nguyễn Hữu Hòa</t>
  </si>
  <si>
    <t xml:space="preserve">Trần Thị Thu Hiền </t>
  </si>
  <si>
    <t>28/5/2010</t>
  </si>
  <si>
    <t>Nguyễn Văn Tuấn</t>
  </si>
  <si>
    <t>Nguyễn Huyền Trang</t>
  </si>
  <si>
    <t>Nguyễn Phú Thành</t>
  </si>
  <si>
    <t>Nguyễn Thành Trung</t>
  </si>
  <si>
    <t>Lê Văn Dừa</t>
  </si>
  <si>
    <t>Lê Thị Huyền</t>
  </si>
  <si>
    <t>Nguyễn Thị Tươi</t>
  </si>
  <si>
    <t>Nguyễn Thị Lan</t>
  </si>
  <si>
    <t>Nguyễn Văn T Bách</t>
  </si>
  <si>
    <t>0936795968</t>
  </si>
  <si>
    <t>Ngô  Tuấn Dương</t>
  </si>
  <si>
    <t>Ngô Phúc Minh</t>
  </si>
  <si>
    <t>0386156899</t>
  </si>
  <si>
    <t>03/11/2010</t>
  </si>
  <si>
    <t>Nguyễn Đức Thuận</t>
  </si>
  <si>
    <t>Nguyễn Đức Thiện</t>
  </si>
  <si>
    <t>Nguyễn Đức Minh</t>
  </si>
  <si>
    <t>0986773639</t>
  </si>
  <si>
    <t>Nguyễn Duy Thanh</t>
  </si>
  <si>
    <t>Nguyễn Duy Bảo</t>
  </si>
  <si>
    <t>Nguyễn Hà My</t>
  </si>
  <si>
    <t>0379536592</t>
  </si>
  <si>
    <t>Me</t>
  </si>
  <si>
    <t>Nguyễn Tiến An</t>
  </si>
  <si>
    <t>Nguyễn Tiến Trường</t>
  </si>
  <si>
    <t>Nguyễn Văn Long</t>
  </si>
  <si>
    <t>Nguyễn Thị Thảo</t>
  </si>
  <si>
    <t>Vũ Thị Mạnh</t>
  </si>
  <si>
    <t>Nguyễn Văn Dung</t>
  </si>
  <si>
    <t>Trần Thị Phương</t>
  </si>
  <si>
    <t>Ngô Thị Hải Yên</t>
  </si>
  <si>
    <t>Ngô Thị Thanh Hiền</t>
  </si>
  <si>
    <t>Lê Văn Hậu</t>
  </si>
  <si>
    <t>Lê Trọng Vũ</t>
  </si>
  <si>
    <t>Lê Manh Trường</t>
  </si>
  <si>
    <t>Lê Thanh Mai</t>
  </si>
  <si>
    <t>0988983869</t>
  </si>
  <si>
    <t>0912078974</t>
  </si>
  <si>
    <t>Nguyễn Thế Huy</t>
  </si>
  <si>
    <t xml:space="preserve">Nguyễn Thị Xuân </t>
  </si>
  <si>
    <t>Nguyễn Văn Cảnh</t>
  </si>
  <si>
    <t>Trần Văn Thanh</t>
  </si>
  <si>
    <t>A trai ck</t>
  </si>
  <si>
    <t>Trần Văn Long</t>
  </si>
  <si>
    <t>Trần Quang Hòa</t>
  </si>
  <si>
    <t>Trần Thị Thu Hiền</t>
  </si>
  <si>
    <t>0376489315</t>
  </si>
  <si>
    <t>Trần Nhật Minh</t>
  </si>
  <si>
    <t>Trần Anh Tuấn</t>
  </si>
  <si>
    <t>Trần Thị Thùy Trang</t>
  </si>
  <si>
    <t>0984101048</t>
  </si>
  <si>
    <t>Bố chông</t>
  </si>
  <si>
    <t>Hoàng Thành Đạt</t>
  </si>
  <si>
    <t>Hoàng Tuấn Anh</t>
  </si>
  <si>
    <t>Hoàng Văn Tưởng</t>
  </si>
  <si>
    <t>Lê Thị Hào</t>
  </si>
  <si>
    <t>Hoàng Văn Tiện</t>
  </si>
  <si>
    <t>Đoàn Văn Cường</t>
  </si>
  <si>
    <t>Nguyễn Thị Liễu</t>
  </si>
  <si>
    <t>Ngô Văn Mai</t>
  </si>
  <si>
    <t>Nguyễn Thị Thắm</t>
  </si>
  <si>
    <t>Em Trai</t>
  </si>
  <si>
    <t>Chị gái</t>
  </si>
  <si>
    <t>Trần Duy Khánh</t>
  </si>
  <si>
    <t>Trần Quốc Cường</t>
  </si>
  <si>
    <t>Trần Thị Hường</t>
  </si>
  <si>
    <t>Lê Trần Diệp Anh</t>
  </si>
  <si>
    <t>Lê Trần Bảo Anh</t>
  </si>
  <si>
    <t>Lê văn Bình</t>
  </si>
  <si>
    <t>Lê Văn Phú</t>
  </si>
  <si>
    <t>0972171816</t>
  </si>
  <si>
    <t>12/8/2021</t>
  </si>
  <si>
    <t>Lao Động tự do</t>
  </si>
  <si>
    <t xml:space="preserve">Vợ </t>
  </si>
  <si>
    <t>con</t>
  </si>
  <si>
    <t>Lê Thị Hường</t>
  </si>
  <si>
    <t>Nguyễn Minh Hiệp</t>
  </si>
  <si>
    <t>Kiều Văn Cường</t>
  </si>
  <si>
    <t>035201005724</t>
  </si>
  <si>
    <t>30/01/2020</t>
  </si>
  <si>
    <t>Công ty Anam</t>
  </si>
  <si>
    <t>Cầu ấp Tượng Lĩnh, Kim Bảng, Hà Nam</t>
  </si>
  <si>
    <t>Trần Thị Xuyên</t>
  </si>
  <si>
    <t>0338581378</t>
  </si>
  <si>
    <t>Vũ Minh Cường</t>
  </si>
  <si>
    <t>Vũ Quang Vinh</t>
  </si>
  <si>
    <t>Vũ Thị Ánh Dương</t>
  </si>
  <si>
    <t>Nguyễn Văn Mộc</t>
  </si>
  <si>
    <t>Nguyễn Thị Chính</t>
  </si>
  <si>
    <t>Nguyễn Thị Nghệ</t>
  </si>
  <si>
    <t>Nguyễn Linh San</t>
  </si>
  <si>
    <t>Nguyễn Bảo Duy</t>
  </si>
  <si>
    <t>Vũ Văn Dũng</t>
  </si>
  <si>
    <t>Vũ Phương Linh</t>
  </si>
  <si>
    <t>Vũ Minh Hiếu</t>
  </si>
  <si>
    <t>Nguyễn Văn Vũ</t>
  </si>
  <si>
    <t>Nguyễn Thế Hậu</t>
  </si>
  <si>
    <t>Nguyễn Đức Phúc</t>
  </si>
  <si>
    <t>Nguyễn Đ Phương Anh</t>
  </si>
  <si>
    <t>0973067884</t>
  </si>
  <si>
    <t>Nguyễn Văn Hinh</t>
  </si>
  <si>
    <t>Nguyễn Thị Quỳnh Nga</t>
  </si>
  <si>
    <t>Nguyễn Nam Phong</t>
  </si>
  <si>
    <t>Nhu Cầu</t>
  </si>
  <si>
    <t>0921500999</t>
  </si>
  <si>
    <t>Ghi Chú:</t>
  </si>
  <si>
    <t>Công chức, viên chức</t>
  </si>
  <si>
    <t>ĐT 5: Công nhân</t>
  </si>
  <si>
    <t>ĐT 4: Thu nhập thấp</t>
  </si>
  <si>
    <t>ĐT 7: Công chức viên chức</t>
  </si>
  <si>
    <t>Đặng Xuân Cảnh</t>
  </si>
  <si>
    <t>0869537221</t>
  </si>
  <si>
    <t>031826776</t>
  </si>
  <si>
    <t>01/03/2010</t>
  </si>
  <si>
    <t>Công an Hải Phòng</t>
  </si>
  <si>
    <t>Đặng Minh Hân</t>
  </si>
  <si>
    <t>Đỗ Thị Ngân</t>
  </si>
  <si>
    <t>Tổng căn</t>
  </si>
  <si>
    <t>Đinh Hồng Thanh</t>
  </si>
  <si>
    <t>035096009822</t>
  </si>
  <si>
    <t>0379753456</t>
  </si>
  <si>
    <t>Chu Thị Thúy Hằng</t>
  </si>
  <si>
    <t>0359846789</t>
  </si>
  <si>
    <t>035193000626</t>
  </si>
  <si>
    <t>Thị Trấn Đồng Văn, Duy Tiên, Hà Nam</t>
  </si>
  <si>
    <t>Nguyễn Văn Dũng</t>
  </si>
  <si>
    <t>Nguyễn Lương Gia Hưng</t>
  </si>
  <si>
    <t>Nguyễn Chu Toàn Thắng</t>
  </si>
  <si>
    <t>Đào Lê Thi</t>
  </si>
  <si>
    <t>Đinh Minh Tuấn</t>
  </si>
  <si>
    <t>Nguyễn Thị Hiền</t>
  </si>
  <si>
    <t>Công chức, viên chức: 02</t>
  </si>
  <si>
    <t>Thu nhập Thấp: 12</t>
  </si>
  <si>
    <t>Phí dịch vụ</t>
  </si>
  <si>
    <t>Tên chủ đầu tư: Tổng Công ty Viglacera-CTCP</t>
  </si>
  <si>
    <t>Đối tượng mua nhà xã hội</t>
  </si>
  <si>
    <t xml:space="preserve">Tổng số </t>
  </si>
  <si>
    <t xml:space="preserve">Mua </t>
  </si>
  <si>
    <t>Thuê</t>
  </si>
  <si>
    <t>Thuê mua</t>
  </si>
  <si>
    <t>Người lập biểu</t>
  </si>
  <si>
    <t>ĐẠI DIỆN THEO PHÁP LUẬT CỦA CHỦ ĐẦU TƯ</t>
  </si>
  <si>
    <t>Dự án nhà xã hội: Dự án Đầu tư xây dựng nhà KTX4A Khu dịch vụ nhà ở công nhân KCN Đồng Văn IV</t>
  </si>
  <si>
    <t>THỐNG KÊ ĐỐI TƯỢNG MUA NHÀ XÃ HỘI TẠI DỰ ÁN KTX4 A KCN ĐỒNG VĂN IV</t>
  </si>
  <si>
    <t>Thu nhập thấp</t>
  </si>
  <si>
    <t>Hà nam, ngày ….. tháng  ….. năm 2022</t>
  </si>
  <si>
    <t xml:space="preserve">Số điện thoại liên hệ: </t>
  </si>
  <si>
    <t xml:space="preserve">Tầng </t>
  </si>
  <si>
    <t>Căn 28 m</t>
  </si>
  <si>
    <t>Căn 54 m</t>
  </si>
  <si>
    <t>Căn 67 m</t>
  </si>
  <si>
    <t>Tầng 1</t>
  </si>
  <si>
    <t>Tầng 2</t>
  </si>
  <si>
    <t>Tầng 3</t>
  </si>
  <si>
    <t>Tầng 4</t>
  </si>
  <si>
    <t>Tầng 5</t>
  </si>
  <si>
    <t>Tầng 6</t>
  </si>
  <si>
    <t>Tầng 7</t>
  </si>
  <si>
    <t>Tổng</t>
  </si>
  <si>
    <t>THỐNG KÊ ĐỐI TƯỢNG MUA NHÀ XÃ HỘI TẠI DỰ ÁN KTX4 A KCN ĐỒNG VĂN IV THEO CÁC TẦNG</t>
  </si>
  <si>
    <t>BIỂU MẪU 1
TỔNG HỢP DANH SÁCH CÁC ĐỐI TƯỢNG ĐĂNG KÝ MUA, THUÊ, THUÊ MUA NHÀ Ở XÃ HỘI</t>
  </si>
  <si>
    <t>(Kèm theo Văn bản số 4652   /SXD-PTĐT ngày 31 tháng  5   năm 2018 của Sở Xây dựng Hà Nội</t>
  </si>
  <si>
    <t>TẠI DỰ ÁN:</t>
  </si>
  <si>
    <t>Nhà ở cho nguời có thi nhậtp thấp thuộc ô đất CT khu nhà ở Đại Mỗ</t>
  </si>
  <si>
    <t>ĐỊA ĐIỂM XÂY DỰNG:</t>
  </si>
  <si>
    <t>Phuờng Đại Mỗ, quận Nam Từ Liêm, Hà Nội</t>
  </si>
  <si>
    <t>CHỦ ĐẦU TƯ:</t>
  </si>
  <si>
    <t>Tổng công ty Viglacera</t>
  </si>
  <si>
    <t>CHỦ TỊCH HĐQT (HĐTV):</t>
  </si>
  <si>
    <t>Oong Luyện Công Minh</t>
  </si>
  <si>
    <t>ĐIỆN THOẠI LIÊN HỆ:</t>
  </si>
  <si>
    <t>................................................</t>
  </si>
  <si>
    <t>TT</t>
  </si>
  <si>
    <t>Đối tượng đăng ký mua, thuê, thuê mua nhà ở xã hội</t>
  </si>
  <si>
    <t>Số lượng người trong cùng sổ hộ khẩu (người)</t>
  </si>
  <si>
    <t>Kết quả xét duyệt đối tượng</t>
  </si>
  <si>
    <t>Trường hợp đã ký hợp đồng</t>
  </si>
  <si>
    <t>Các thành viên cùng trong sổ hộ khẩu thường trú với đối tượng đăng ký mua, thuê, thuê mua nhà ở xã hội</t>
  </si>
  <si>
    <t>Địa chỉ nơi ở khi đăng ký</t>
  </si>
  <si>
    <t>Số điện thoại liên lạc</t>
  </si>
  <si>
    <t>Số CMTND</t>
  </si>
  <si>
    <t>Số thẻ căn cước công dân</t>
  </si>
  <si>
    <t>Số chứng minh thư dành cho CBCS quân đội, công an</t>
  </si>
  <si>
    <t>Hộ khẩu thường trú</t>
  </si>
  <si>
    <t>Tạm trú</t>
  </si>
  <si>
    <t>Tình trạng đăng ký</t>
  </si>
  <si>
    <t>Tình trạng nhà ở khi nộp hồ sơ</t>
  </si>
  <si>
    <r>
      <t xml:space="preserve">Đối tượng đăng ký phân loại theo một trong các đối tượng quy định tại Điều 49 Luật Nhà ở năm 2014 </t>
    </r>
    <r>
      <rPr>
        <sz val="10"/>
        <rFont val="Times New Roman"/>
        <family val="1"/>
      </rPr>
      <t>(đối tượng thuộc cột nào thì ghi số 1 tương ứng vào cột đó)</t>
    </r>
  </si>
  <si>
    <t>số, ký hiệu, ngày tháng năm ký Hợp đồng</t>
  </si>
  <si>
    <t>Thành viên 1</t>
  </si>
  <si>
    <t>Thành viên 2</t>
  </si>
  <si>
    <t>Thành viên 3</t>
  </si>
  <si>
    <t>Thành viên 4</t>
  </si>
  <si>
    <t>Thành viên 5</t>
  </si>
  <si>
    <t>Thành viên 6</t>
  </si>
  <si>
    <t>09 số</t>
  </si>
  <si>
    <t>12 số</t>
  </si>
  <si>
    <t>Số sổ</t>
  </si>
  <si>
    <t>Mua</t>
  </si>
  <si>
    <t xml:space="preserve"> Có nhà ở nhưng hư hỏng, dột, nát hoặc diện tích bình quân dưới 10 m2/người.
</t>
  </si>
  <si>
    <t>Người có công với cách mạng</t>
  </si>
  <si>
    <t>Nghèo, cận nghèo khu vực nông thôn</t>
  </si>
  <si>
    <t>Thu nhập thấp, nghèo, cận nghèo khu vực đô thị</t>
  </si>
  <si>
    <t>Công nhân, người lao động khu công nghiệp</t>
  </si>
  <si>
    <t>Cán bộ chiến sĩ công an, quốc phòng</t>
  </si>
  <si>
    <t>Cán bộ, công chức, viên chức</t>
  </si>
  <si>
    <t>Trả lại nhà công vụ</t>
  </si>
  <si>
    <t>Học sinh, sinh viên</t>
  </si>
  <si>
    <t>Chưa được bồi thường bằng nhà, đất ở khi GPMB</t>
  </si>
  <si>
    <t>Quan hệ với người đăng ký</t>
  </si>
  <si>
    <t>Họ và tên người đăng ký cũ</t>
  </si>
  <si>
    <t>Số CMTND/ Thẻ căn cước</t>
  </si>
  <si>
    <t>Chưa có nhà ở</t>
  </si>
  <si>
    <t>Loại khác</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</si>
  <si>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</si>
  <si>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</si>
  <si>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</si>
  <si>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</si>
  <si>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</si>
  <si>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</si>
  <si>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</si>
  <si>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</si>
  <si>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</si>
  <si>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</si>
  <si>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</si>
  <si>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</si>
  <si>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</si>
  <si>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</si>
  <si>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</si>
  <si>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</si>
  <si>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</si>
  <si>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</si>
  <si>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</si>
  <si>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</si>
  <si>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</si>
  <si>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</si>
  <si>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</si>
  <si>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</si>
  <si>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</si>
  <si>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</si>
  <si>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</si>
  <si>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</si>
  <si>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</si>
  <si>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</si>
  <si>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</si>
  <si>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</si>
  <si>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</si>
  <si>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</si>
  <si>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</si>
  <si>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</si>
  <si>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</si>
  <si>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</si>
  <si>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</si>
  <si>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</si>
  <si>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</si>
  <si>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</si>
  <si>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</si>
  <si>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</si>
  <si>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</si>
  <si>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</si>
  <si>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</si>
  <si>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</si>
  <si>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</si>
  <si>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</si>
  <si>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</si>
  <si>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</si>
  <si>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</si>
  <si>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</si>
  <si>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</si>
  <si>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</si>
  <si>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</si>
  <si>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</si>
  <si>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</si>
  <si>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</si>
  <si>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</si>
  <si>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</si>
  <si>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</si>
  <si>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Phan Thị Dung</t>
  </si>
  <si>
    <t>Phòng 610-B11D Tổ 61 Nam Trung Yên, P.Trung Hoà, Q.Cầu Giấy, HN.</t>
  </si>
  <si>
    <t>0982896656</t>
  </si>
  <si>
    <t>013319307</t>
  </si>
  <si>
    <t>x</t>
  </si>
  <si>
    <t>X</t>
  </si>
  <si>
    <t>Nguyễn Anh Tuấn</t>
  </si>
  <si>
    <t>013290728</t>
  </si>
  <si>
    <t>Nguyễn Duy Anh</t>
  </si>
  <si>
    <t>Đặng Thị Minh</t>
  </si>
  <si>
    <t>01-06 khu A1 chung cư 54 Hạ Đình, P.Thanh Xuân Trung, Q.Thanh Xuân, HN.</t>
  </si>
  <si>
    <t>0984171172</t>
  </si>
  <si>
    <t>013384948</t>
  </si>
  <si>
    <t>Phan Anh Thuân</t>
  </si>
  <si>
    <t>08041189</t>
  </si>
  <si>
    <t>Phan Anh Thư</t>
  </si>
  <si>
    <t>Bùi Thị Hiền</t>
  </si>
  <si>
    <t>Số 205 Ngõ 82 Tổ 12 Kiến Hưng, Q.Hà Đông, HN.</t>
  </si>
  <si>
    <t>0934 282 790</t>
  </si>
  <si>
    <t>111643551</t>
  </si>
  <si>
    <t>Nguyễn Văn Nghị</t>
  </si>
  <si>
    <t>017076299</t>
  </si>
  <si>
    <t>Nguyễn Thái Hoàng Sơn</t>
  </si>
  <si>
    <t>Phạm Thị Minh Thuỷ</t>
  </si>
  <si>
    <t>P 111-E4, Kim Giang, Thanh Xuân, HN.</t>
  </si>
  <si>
    <t xml:space="preserve">0903 230 508 </t>
  </si>
  <si>
    <t>013134356</t>
  </si>
  <si>
    <t>Nguyễn Tiến Trung</t>
  </si>
  <si>
    <t>012835478</t>
  </si>
  <si>
    <t>Nguyễn Trung Hiếu</t>
  </si>
  <si>
    <t>Trịnh Thị Minh Thảo</t>
  </si>
  <si>
    <t>TT Học viện ANND Km9 Nguyễn Trãi, Văn Quán, Q.Hà Đông, HN.</t>
  </si>
  <si>
    <t>0945 044 569</t>
  </si>
  <si>
    <t>168079284</t>
  </si>
  <si>
    <t>Phạm Đức Hải</t>
  </si>
  <si>
    <t>Tạ Ngọc Thắng</t>
  </si>
  <si>
    <t>Số 54 Tổ dân phố 2, Văn Quán, Q.Hà Đông, HN.</t>
  </si>
  <si>
    <t>0904777728</t>
  </si>
  <si>
    <t>111618426</t>
  </si>
  <si>
    <t>Nguyễn Thị Linh Chang</t>
  </si>
  <si>
    <t>Triệu Đức Dũng</t>
  </si>
  <si>
    <t>Tập thể Cục cảnh sát biển - 94 Lê Lợi, Nguyễn Trãi, Hà Đông, HN.</t>
  </si>
  <si>
    <t>0904353400</t>
  </si>
  <si>
    <t>98030432</t>
  </si>
  <si>
    <t>Nguyễn Thị Tuyết Minh</t>
  </si>
  <si>
    <t>030974653</t>
  </si>
  <si>
    <t>Triệu Minh Anh</t>
  </si>
  <si>
    <t>Triệu Đức Nguyên Anh</t>
  </si>
  <si>
    <t>Trương Văn Ninh</t>
  </si>
  <si>
    <t>Số 4 ngõ 3 tổ 107 Khương Trung, Q.Thanh Xuân, HN.</t>
  </si>
  <si>
    <t>0987634586</t>
  </si>
  <si>
    <t>171489762</t>
  </si>
  <si>
    <t>Trương Văn Toại</t>
  </si>
  <si>
    <t>012381704</t>
  </si>
  <si>
    <t>Anh</t>
  </si>
  <si>
    <t>Trương Thê Hưng</t>
  </si>
  <si>
    <t>012381705</t>
  </si>
  <si>
    <t>Trương Khánh Chi</t>
  </si>
  <si>
    <t>Cao Thị Như Quỳnh</t>
  </si>
  <si>
    <t>012816410</t>
  </si>
  <si>
    <t>Chị</t>
  </si>
  <si>
    <t>Phạm Xuân Thắng</t>
  </si>
  <si>
    <t>Học viện an ninh nhân dân, tổ 9, Văn Quán, Hà Đông</t>
  </si>
  <si>
    <t>0986 289 578</t>
  </si>
  <si>
    <t>017000767</t>
  </si>
  <si>
    <t>Trần Thu Hà</t>
  </si>
  <si>
    <t>Phan Trần Trúc Linh</t>
  </si>
  <si>
    <t>Nguyễn Nam Khánh</t>
  </si>
  <si>
    <t>Số 14 ngách 420/24 Khương Đình, P.Hạ Đình, Q.Thanh Xuân, HN.</t>
  </si>
  <si>
    <t>0983001685</t>
  </si>
  <si>
    <t>013188735</t>
  </si>
  <si>
    <t>Nguyễn Thị Thu Trang</t>
  </si>
  <si>
    <t>070697954</t>
  </si>
  <si>
    <t>Nguyễn Khắc Hoan</t>
  </si>
  <si>
    <t>Số 2, dãy A9, Ngõ 8 Quang Trung, p. Quang Trung, Hà Đông, HN.</t>
  </si>
  <si>
    <t>0938243668</t>
  </si>
  <si>
    <t>111988252</t>
  </si>
  <si>
    <t>TT Công an Quận Thanh Xuân Số 58 Vũ Trọng Phụng</t>
  </si>
  <si>
    <t>Nguyễn Thị Hồng Anh</t>
  </si>
  <si>
    <t>012835281</t>
  </si>
  <si>
    <t>Lê Bá Tiến</t>
  </si>
  <si>
    <t>P312F3 TTNM Cao su sao vàng, P.Thượng Đình, Q.Thanh Xuân, HN.</t>
  </si>
  <si>
    <t>0912 603 130</t>
  </si>
  <si>
    <t>171604886</t>
  </si>
  <si>
    <t>Bùi Thị Thúy Đào</t>
  </si>
  <si>
    <t>Lê Thị Tố Uyên</t>
  </si>
  <si>
    <t>Nguyễn Danh Trường</t>
  </si>
  <si>
    <t>Bộ môn sức bền vật liệu - Viện cơ khí - Trường ĐH Bách Khoa, Số 1 Đại Cồ Việt, Hà Nội</t>
  </si>
  <si>
    <t xml:space="preserve">0982 179 910 </t>
  </si>
  <si>
    <t>111720840</t>
  </si>
  <si>
    <t>Số 1/10 TT Vật liệu, Mộ Lao, Hà Đông, HN</t>
  </si>
  <si>
    <t>Phan Thị Anh Thư</t>
  </si>
  <si>
    <t>Nguyên Châu Anh</t>
  </si>
  <si>
    <t>Vũ Tiến Lý</t>
  </si>
  <si>
    <t>Tổ 31, Hoàng Văn Thụ, Hoàng Mai, Hà Nội</t>
  </si>
  <si>
    <t>0975 952 399</t>
  </si>
  <si>
    <t>150007948</t>
  </si>
  <si>
    <t>Trịnh Thị Mận</t>
  </si>
  <si>
    <t>Nguyễn Chí Công</t>
  </si>
  <si>
    <t>P320 CC35 Thành Công, Q.Ba Đình, HN.</t>
  </si>
  <si>
    <t>0904 141 726</t>
  </si>
  <si>
    <t>111407749</t>
  </si>
  <si>
    <t>Nguyễn Mai Phương</t>
  </si>
  <si>
    <t>031285168</t>
  </si>
  <si>
    <t>Cao Văn Quý</t>
  </si>
  <si>
    <t xml:space="preserve"> Phòng Công nghệ khí, TT ứng dụng và chuyển giao công nghệ Viện Dầu khí Việt Nam, Tầng 2 Tòa nhà Viện Dầu khí, 173 Trung Kính, Yên Hòa, Q.Cầu Giấy, Hà Nội</t>
  </si>
  <si>
    <t>0912936167/ 0912892582</t>
  </si>
  <si>
    <t>16780318</t>
  </si>
  <si>
    <t>Số 8 ngách 612/16 Đường La Thành, Giảng Võ, Ba Đình, HN</t>
  </si>
  <si>
    <t>Cao Văn Phú</t>
  </si>
  <si>
    <t>Nguyễn Thị Thanh Ngọc</t>
  </si>
  <si>
    <t>012933470</t>
  </si>
  <si>
    <t>Con dâu</t>
  </si>
  <si>
    <t>Cao Chi Lâm</t>
  </si>
  <si>
    <t>Bùi Thị Thu Trang</t>
  </si>
  <si>
    <t>Số 5 Ngõ 7 Phố Lương Văn Can, Nguyễn Trãi, Hà Đông</t>
  </si>
  <si>
    <t>0979 418 979</t>
  </si>
  <si>
    <t>111850899</t>
  </si>
  <si>
    <t>Đỗ Tiến Dũng</t>
  </si>
  <si>
    <t>Đỗ Bùi Diệu Vy</t>
  </si>
  <si>
    <t>Nguyễn Thị Bích Ngọc</t>
  </si>
  <si>
    <t>Số 5 ngõ 12 Hồ Đắc Di, P.Nam Đồng, Q.Đống Đa, HN.</t>
  </si>
  <si>
    <t>0983 466 779</t>
  </si>
  <si>
    <t>011904142</t>
  </si>
  <si>
    <t>Số 5 ngõ 12 Hồ Đắc Di, Đống Đa, HN</t>
  </si>
  <si>
    <t>Nguyễn Đức Thênh</t>
  </si>
  <si>
    <t>Nguyễn Anh Đức</t>
  </si>
  <si>
    <t>Nguyễn Phương Anh</t>
  </si>
  <si>
    <t>Nguyễn Thị Nhung</t>
  </si>
  <si>
    <t>63 Quốc Tử Giám, Q.Đống Đa, HN.</t>
  </si>
  <si>
    <t>0913 009 153</t>
  </si>
  <si>
    <t>012159310</t>
  </si>
  <si>
    <t>Trần Trung Phương</t>
  </si>
  <si>
    <t>011847976</t>
  </si>
  <si>
    <t>Trần Quang Vinh</t>
  </si>
  <si>
    <t>Nguyễn Thị Bích Ngọ</t>
  </si>
  <si>
    <t>182A12 An Dương, P.Yên Phụ, Q.Tây Hồ, HN.</t>
  </si>
  <si>
    <t xml:space="preserve">0982 373 285 </t>
  </si>
  <si>
    <t>112134795</t>
  </si>
  <si>
    <t>Nguyêễn Thị Bảo Ngọc</t>
  </si>
  <si>
    <t>Nguyễn Quý Quân</t>
  </si>
  <si>
    <t>Vũ Hồng Phong</t>
  </si>
  <si>
    <t>15 Trần Bình Trọng, P.Trần Hưng Đạo, Q.Hoàn Kiếm, HN.</t>
  </si>
  <si>
    <t>0936 628 818</t>
  </si>
  <si>
    <t>013466034</t>
  </si>
  <si>
    <t>Đỗ Thị Kiều Liên</t>
  </si>
  <si>
    <t>012942219</t>
  </si>
  <si>
    <t>Vơ</t>
  </si>
  <si>
    <t>Vũ Gia Huy</t>
  </si>
  <si>
    <t>Nguyễn Tường Vân</t>
  </si>
  <si>
    <t>Số 48, ngõ 218, Lạc Long Quân, Bưởi, Tây Hồ, HN.</t>
  </si>
  <si>
    <t>0946461978</t>
  </si>
  <si>
    <t>011887326</t>
  </si>
  <si>
    <t>Bùi Thanh Nghị</t>
  </si>
  <si>
    <t>012833571</t>
  </si>
  <si>
    <t>Bùi Nam Anh</t>
  </si>
  <si>
    <t>Phạm Thị Thanh Hương</t>
  </si>
  <si>
    <t>Tổ 60 Phương Liệt, Q.Thanh Xuân, HN.</t>
  </si>
  <si>
    <t>0982842570</t>
  </si>
  <si>
    <t>186138606</t>
  </si>
  <si>
    <t>Nguyễn Chí Hiếu</t>
  </si>
  <si>
    <t>Nguyễn Bảo Trâm</t>
  </si>
  <si>
    <t>Lê Thị Kim Phượng</t>
  </si>
  <si>
    <t>Số 01B Ngõ 189/81/33 , Hoàng Hoa Thám, Ba Đình, HN</t>
  </si>
  <si>
    <t>0912 685 658</t>
  </si>
  <si>
    <t>017012130</t>
  </si>
  <si>
    <t>Nguyễn Văn Chính</t>
  </si>
  <si>
    <t>Nguyễn Ngọc Mai</t>
  </si>
  <si>
    <t>Nguyễn Minh Hoàng</t>
  </si>
  <si>
    <t>Trần Đình Bậc</t>
  </si>
  <si>
    <t>Số 304-B4 Nghĩa Tân, Q.Cầu Giấy, HN.</t>
  </si>
  <si>
    <t>0983099805</t>
  </si>
  <si>
    <t>1519500862</t>
  </si>
  <si>
    <t>Trần Đình Bách</t>
  </si>
  <si>
    <t>Trương Kim Oanh</t>
  </si>
  <si>
    <t>89 Ngõ 515 Hoàng Hoa Thám, Vĩnh Phúc, Ba Đình, Hà Nội</t>
  </si>
  <si>
    <t>0983664675</t>
  </si>
  <si>
    <t>011933808</t>
  </si>
  <si>
    <t>127, Ngõ 515, Hoàng Hoa Thám, Vĩnh Phúc, Ba Đình, Hà Nội</t>
  </si>
  <si>
    <t>Nguyễn Đức Hiếu</t>
  </si>
  <si>
    <t>P44 C4 Tập thể Nam Đồng, Q.Đống Đa, HN.</t>
  </si>
  <si>
    <t>0988366615</t>
  </si>
  <si>
    <t>012215864</t>
  </si>
  <si>
    <t>Trần Ngọc Lan</t>
  </si>
  <si>
    <t>012186239</t>
  </si>
  <si>
    <t>Nguyễn Ngọc Bảo Hân</t>
  </si>
  <si>
    <t>Nguyễn Đức Hiệp</t>
  </si>
  <si>
    <t>Cao Thị Quyên</t>
  </si>
  <si>
    <t>Tổ 25, Bồ Đề, Long Biên, Hà Nội</t>
  </si>
  <si>
    <t>0914 535 952</t>
  </si>
  <si>
    <t>013309838</t>
  </si>
  <si>
    <t>Lê Quang Huyền</t>
  </si>
  <si>
    <t>013309837</t>
  </si>
  <si>
    <t>Lê Tài Dũng</t>
  </si>
  <si>
    <t>Lê Ngọc Minh</t>
  </si>
  <si>
    <t>Đỗ Thị Phương</t>
  </si>
  <si>
    <t>54C Trần Hưng Đạo, Q.Hoàn Kiếm, HN.</t>
  </si>
  <si>
    <t>0979115488</t>
  </si>
  <si>
    <t>151362354</t>
  </si>
  <si>
    <t>Nguyễn Thanh Tâm</t>
  </si>
  <si>
    <t>Chống</t>
  </si>
  <si>
    <t>Nguyễn Quang Minh</t>
  </si>
  <si>
    <t>Đỗ Văn Ngọ</t>
  </si>
  <si>
    <t>Tổ 52 cụm 8 Phú Thượng, Q.Tây Hồ, HN.</t>
  </si>
  <si>
    <t>0983695662</t>
  </si>
  <si>
    <t>150825576</t>
  </si>
  <si>
    <t>Đõ Văn Tuyển</t>
  </si>
  <si>
    <t>Tạ Đình Thông</t>
  </si>
  <si>
    <t>P212 C9 Thành Công, Ba Đình, Hà Nội</t>
  </si>
  <si>
    <t>0902 077 786</t>
  </si>
  <si>
    <t>111559320</t>
  </si>
  <si>
    <t>Nguyễn Thị Lương</t>
  </si>
  <si>
    <t>Tạ ĐÌnh Thành</t>
  </si>
  <si>
    <t>Tạ Đình Thắng</t>
  </si>
  <si>
    <t>Vũ Hữu Tài</t>
  </si>
  <si>
    <t>Số 4 ngõ 103 Xí nghiệp xây dựng điện 1, tổ 15 Kiến Hưng, Q.Hà Đông, HN.</t>
  </si>
  <si>
    <t>0934380000</t>
  </si>
  <si>
    <t>012915581</t>
  </si>
  <si>
    <t>Đào Thị Châu</t>
  </si>
  <si>
    <t>Vũ Hữu Châu Giang</t>
  </si>
  <si>
    <t>Trần Anh Tú</t>
  </si>
  <si>
    <t>0982944165/0978465997</t>
  </si>
  <si>
    <t>121471410</t>
  </si>
  <si>
    <t>Phạm Thị Minh Huệ</t>
  </si>
  <si>
    <t>Trần Châu Anh</t>
  </si>
  <si>
    <t>Phạm Thị Thu Hoài</t>
  </si>
  <si>
    <t>Số nhà 23 ngách 157/31 Pháo Đài Láng, P.Láng Thượng, Q.Đống Đa, HN.</t>
  </si>
  <si>
    <t>0989317486/0912348585</t>
  </si>
  <si>
    <t>013430215</t>
  </si>
  <si>
    <t>Bùi Quốc Khánh</t>
  </si>
  <si>
    <t>Bùi Minh Dũng</t>
  </si>
  <si>
    <t>Bùi Khánh Linh</t>
  </si>
  <si>
    <t>Nguyễn Tiến Tới</t>
  </si>
  <si>
    <t>Cục Bảo vệ chính trị 6, Tổng cục an ninh I, 15 Trần Bình Trọng, P.Trần Hưng Đạo, Q.Hoàn Kiếm, HN.</t>
  </si>
  <si>
    <t>0988 096 683</t>
  </si>
  <si>
    <t>012999528</t>
  </si>
  <si>
    <t>Đào Ánh Hương</t>
  </si>
  <si>
    <t>500-689</t>
  </si>
  <si>
    <t>Phạm Ngọc Quảng</t>
  </si>
  <si>
    <t>Phòng 508D3 Phường Thanh Xuân Bắc, Q.Thanh Xuân, HN.</t>
  </si>
  <si>
    <t>0905551177</t>
  </si>
  <si>
    <t>012888322</t>
  </si>
  <si>
    <t>Lương Thị Hồng</t>
  </si>
  <si>
    <t>012888320</t>
  </si>
  <si>
    <t>Nguyễn Ngọc Tuyến</t>
  </si>
  <si>
    <t>T310 E9 Thành Công, Q.Ba Đình, HN.</t>
  </si>
  <si>
    <t>0985 830 328</t>
  </si>
  <si>
    <t>135091050</t>
  </si>
  <si>
    <t>Hoàng Thị Loan</t>
  </si>
  <si>
    <t>Lại Thị Huệ</t>
  </si>
  <si>
    <t>Số 12 BT1B, ĐTM Văn Quán, Yên Phúc, Hà Đông</t>
  </si>
  <si>
    <t>0963 853 888</t>
  </si>
  <si>
    <t>183215441</t>
  </si>
  <si>
    <t>Phạm Đức Tùng</t>
  </si>
  <si>
    <t>Phạm Huệ Phương</t>
  </si>
  <si>
    <t>Đặng Đình Cường</t>
  </si>
  <si>
    <t>Số 25 Ngõ 91 TT HV Quân Y, Kiến Hưng, Q.Hà Đông, HN.</t>
  </si>
  <si>
    <t xml:space="preserve">0989 337 336 </t>
  </si>
  <si>
    <t>141787987</t>
  </si>
  <si>
    <t>Đặng Đình Long</t>
  </si>
  <si>
    <t>Vũ Thanh Hải</t>
  </si>
  <si>
    <t>Số 459 Đội Cấn, P.Vĩnh Phúc, Q.Ba Đình, HN.</t>
  </si>
  <si>
    <t>0976 581 189</t>
  </si>
  <si>
    <t>03008784</t>
  </si>
  <si>
    <t>Phạm Thị Minh Nguyệt</t>
  </si>
  <si>
    <t>44A241150299</t>
  </si>
  <si>
    <t xml:space="preserve">Vũ Thu Hà </t>
  </si>
  <si>
    <t>Lê Trung Kiên</t>
  </si>
  <si>
    <t>60 Nguyễn Văn Huyên, Nghĩa Tân, Cầu Giấy, HN.</t>
  </si>
  <si>
    <t>0983 359 485</t>
  </si>
  <si>
    <t>012997274</t>
  </si>
  <si>
    <t>012997154</t>
  </si>
  <si>
    <t>Phạm Thanh Tùng</t>
  </si>
  <si>
    <t xml:space="preserve">0982 566 512 </t>
  </si>
  <si>
    <t>012488740</t>
  </si>
  <si>
    <t>Đặng Thị Tuyết Mai</t>
  </si>
  <si>
    <t>Lê Trần Linh</t>
  </si>
  <si>
    <t>D27 Ngõ 4 Nguyễn Khuyến, Văn Quán, Q.Hà Đông, HN.</t>
  </si>
  <si>
    <t xml:space="preserve">0977 193 922 </t>
  </si>
  <si>
    <t>111799510</t>
  </si>
  <si>
    <t>Nguyễn Ngọc Anh</t>
  </si>
  <si>
    <t>012266737</t>
  </si>
  <si>
    <t>Lê Thùy Dương</t>
  </si>
  <si>
    <t>Nguyễn Tài Nghĩa</t>
  </si>
  <si>
    <t>Số 97 Ngõ 126 Khuất Duy Tiến, Nhân Chính, Q.Thanh Xuân, HN.</t>
  </si>
  <si>
    <t>0904 782 020</t>
  </si>
  <si>
    <t>012266781</t>
  </si>
  <si>
    <t>Vũ Phương Nga</t>
  </si>
  <si>
    <t>012196855</t>
  </si>
  <si>
    <t>Nguyễn Minh Khang</t>
  </si>
  <si>
    <t>Phạm Đức Oanh</t>
  </si>
  <si>
    <t>Tổ 36 Cụm 5, Phú Thượng, Q.Tây Hồ, HN.</t>
  </si>
  <si>
    <t>01685549395/0983808109</t>
  </si>
  <si>
    <t>150017094</t>
  </si>
  <si>
    <t>Vũ Thị Gái</t>
  </si>
  <si>
    <t>Phạm Thế Vinh</t>
  </si>
  <si>
    <t>Nguyễn Văn Minh</t>
  </si>
  <si>
    <t>Số 211 C2 TT Bưu chính Viễn Thông, Mỗ Lao, Hà Đông</t>
  </si>
  <si>
    <t>0947 866 995</t>
  </si>
  <si>
    <t>111744446</t>
  </si>
  <si>
    <t>Vũ Thị Minh Hường</t>
  </si>
  <si>
    <t>Nguyễn Hồng Nhung</t>
  </si>
  <si>
    <t>Nguyễn Khánh Thủy</t>
  </si>
  <si>
    <t>Nguyễn Thị Thu Hà</t>
  </si>
  <si>
    <t>31 Ngõ 3 Nguyễn Viết Xuân, Quang Trung, Q.Hà Đông, HN.</t>
  </si>
  <si>
    <t>0915 225 581</t>
  </si>
  <si>
    <t>012315985</t>
  </si>
  <si>
    <t>Dương Thanh Hùng</t>
  </si>
  <si>
    <t>013045647</t>
  </si>
  <si>
    <t>Dương Quốc Dũng</t>
  </si>
  <si>
    <t>Đinh Việt Anh</t>
  </si>
  <si>
    <t>Số 5, ngách 78/22, Giải Phóng, Phương Mai, Đống Đa, HN.</t>
  </si>
  <si>
    <t>0913053143</t>
  </si>
  <si>
    <t>111378697</t>
  </si>
  <si>
    <t>Phòng 303 Nhà 1A ngõ 78 Giải Phóng, Đống Đa, Hà Nội</t>
  </si>
  <si>
    <t>Ngô Xuân Trường</t>
  </si>
  <si>
    <t>011945179</t>
  </si>
  <si>
    <t>Ngô Trường An</t>
  </si>
  <si>
    <t>Ngô Tuệ My</t>
  </si>
  <si>
    <t>Trần Công Đoàn</t>
  </si>
  <si>
    <t>số 12 tổ 62 Ngọc Khánh, Q.Ba Đình, HN.</t>
  </si>
  <si>
    <t>0978008688</t>
  </si>
  <si>
    <t>171559546</t>
  </si>
  <si>
    <t>Đỗ Thị Mai</t>
  </si>
  <si>
    <t>Trần Huyền Ly</t>
  </si>
  <si>
    <t>Trần Quỳnh Chi</t>
  </si>
  <si>
    <t>Đào Thị Kim Huệ</t>
  </si>
  <si>
    <t>3G3 TT Nhà máy len, Vạn Phúc, Q.Hà Đông, HN.</t>
  </si>
  <si>
    <t>0988 761 725</t>
  </si>
  <si>
    <t>111384411</t>
  </si>
  <si>
    <t>Phạm Ngọc Điệp</t>
  </si>
  <si>
    <t>Phạm Anh Tuấn</t>
  </si>
  <si>
    <t>Tăng Anh Tuấn</t>
  </si>
  <si>
    <t>Khu TT cục cảnh sát biển Hà Nội Số 94, P. Lê Lợi, Hà Đông</t>
  </si>
  <si>
    <t xml:space="preserve">0974 382 866 </t>
  </si>
  <si>
    <t>00024368</t>
  </si>
  <si>
    <t>Nguyễn Thị Phương Thảo</t>
  </si>
  <si>
    <t>031077927</t>
  </si>
  <si>
    <t>Tăng Thế An</t>
  </si>
  <si>
    <t>Tăng Nam Khánh</t>
  </si>
  <si>
    <t>Lê Thị Kim Oanh</t>
  </si>
  <si>
    <t>P209 C14, Thanh Xuân, HN</t>
  </si>
  <si>
    <t>0915 444 858</t>
  </si>
  <si>
    <t>011726027</t>
  </si>
  <si>
    <t>Nguyễn Hải Long</t>
  </si>
  <si>
    <t>011724346</t>
  </si>
  <si>
    <t>Nguyễn Trâm Anh</t>
  </si>
  <si>
    <t>Nguyễn Lê Minh</t>
  </si>
  <si>
    <t>Phan Thùy Linh</t>
  </si>
  <si>
    <t>Số 42 Tổ 13 Cụm 2, Xuân La, Tây Hồ, HN</t>
  </si>
  <si>
    <t xml:space="preserve">0988 549 898 </t>
  </si>
  <si>
    <t>012053743</t>
  </si>
  <si>
    <t>Đỗ Tùng Linh</t>
  </si>
  <si>
    <t>012387173</t>
  </si>
  <si>
    <t>Đỗ Thục Anh</t>
  </si>
  <si>
    <t>Đỗ Phan Tùng Lâm</t>
  </si>
  <si>
    <t>Trần Đăng Chiến</t>
  </si>
  <si>
    <t>TT đơn vị 87 Trần Hưng Đạo, Q.Hoàn Kiếm, HN.</t>
  </si>
  <si>
    <t>0987 436 626</t>
  </si>
  <si>
    <t>011577098</t>
  </si>
  <si>
    <t>Trần Thị Hoàn</t>
  </si>
  <si>
    <t>Trần Đăng Thanh</t>
  </si>
  <si>
    <t>Trần Thị Thanh Bình</t>
  </si>
  <si>
    <t>Kiều Nguyên Long</t>
  </si>
  <si>
    <t>Số 42 Ngõ 2 Phố Giảng Võ, Đống Đa, HN</t>
  </si>
  <si>
    <t>0985 489 933</t>
  </si>
  <si>
    <t>013228365</t>
  </si>
  <si>
    <t>Nguyễn Thị Ngọc Vân</t>
  </si>
  <si>
    <t>Chu Thị Liễu</t>
  </si>
  <si>
    <t>P1B6 Thành Công, Q.Ba Đình, HN.</t>
  </si>
  <si>
    <t>0904 348 066</t>
  </si>
  <si>
    <t>011369814</t>
  </si>
  <si>
    <t>Nhữ Xuân Anh</t>
  </si>
  <si>
    <t>013450576</t>
  </si>
  <si>
    <t>Nhữ Phương Thảo</t>
  </si>
  <si>
    <t>Nhữ Minh Hiền</t>
  </si>
  <si>
    <t>Đoàn Tự Lập</t>
  </si>
  <si>
    <t>Tập thể Trường Đại học PCCC - Bộ công an, Nhân Chính, Q.Thanh Xuân, HN.</t>
  </si>
  <si>
    <t>0915243461/0904581114</t>
  </si>
  <si>
    <t>507-208</t>
  </si>
  <si>
    <t>Vũ Thị Thanh Thủy</t>
  </si>
  <si>
    <t>Đỗ Minh Tuấn</t>
  </si>
  <si>
    <t>Số nhà 11 Tập thể Công ty xây dựng Bưu điện, Mỗ Lao, Hà Đông</t>
  </si>
  <si>
    <t>0904 728 385/043 85859617</t>
  </si>
  <si>
    <t>111944425</t>
  </si>
  <si>
    <t>Nguyễn Thị Thúy</t>
  </si>
  <si>
    <t>Lê Đình Bình</t>
  </si>
  <si>
    <t>số 76 tổ 8 Quang Trung, Q.Hà Đông, HN.</t>
  </si>
  <si>
    <t>0986586509</t>
  </si>
  <si>
    <t>1118010830</t>
  </si>
  <si>
    <t>Phú La, Hà Đông, Hà Nội</t>
  </si>
  <si>
    <t>đoàn Thị Tuyến</t>
  </si>
  <si>
    <t>Lê Đình Thịnh</t>
  </si>
  <si>
    <t>Lê Thị Bích Ngọc</t>
  </si>
  <si>
    <t>Trần Thuỳ Duyên</t>
  </si>
  <si>
    <t>Số 27 Phan Đình Giót, la Khê, Hà Đông</t>
  </si>
  <si>
    <t xml:space="preserve">0918 804 268 </t>
  </si>
  <si>
    <t>111591414</t>
  </si>
  <si>
    <t>Lương Văn Thịnh</t>
  </si>
  <si>
    <t>017024674</t>
  </si>
  <si>
    <t>Lương Minh Thảo</t>
  </si>
  <si>
    <t>Nguyễn Thị Kim Thường</t>
  </si>
  <si>
    <t>Số 54, ngách 145, ngõ Văn Chương, Văn Chương, Đống ĐA, HN</t>
  </si>
  <si>
    <t>0913 020 449</t>
  </si>
  <si>
    <t>012886388</t>
  </si>
  <si>
    <t>P106 C3 Trung Tự, Phường Trung Tự, Đống Đa, Hà Nội</t>
  </si>
  <si>
    <t>Trần Thái An</t>
  </si>
  <si>
    <t>Trần Sơn Bình</t>
  </si>
  <si>
    <t>Vũ Đức Chánh</t>
  </si>
  <si>
    <t>Số 84 Ngõ 140 Khuất Duy Tiến, Nhân Chính, Q.Thanh Xuân, HN.</t>
  </si>
  <si>
    <t>0906 211 966</t>
  </si>
  <si>
    <t>013229919</t>
  </si>
  <si>
    <t>Vũ Bích Ngọc</t>
  </si>
  <si>
    <t>013229916</t>
  </si>
  <si>
    <t>Vũ Đức Long</t>
  </si>
  <si>
    <t>Vũ Đức Huy</t>
  </si>
  <si>
    <t>Vũ Văn Thưởng</t>
  </si>
  <si>
    <t>0989094937/01635678970</t>
  </si>
  <si>
    <t>34B911107008</t>
  </si>
  <si>
    <t>Nguyễn Thị Bình</t>
  </si>
  <si>
    <t>017258483</t>
  </si>
  <si>
    <t>Vũ Thu Trang</t>
  </si>
  <si>
    <t>Vũ Thu Thảo</t>
  </si>
  <si>
    <t>Phòng 16 Tập thể viện KHCN GTVT, Đống Đa, HN</t>
  </si>
  <si>
    <t>0983 401 577/ 0912 123 903</t>
  </si>
  <si>
    <t>012564950</t>
  </si>
  <si>
    <t>Trần Vũ Thanh</t>
  </si>
  <si>
    <t>011895019</t>
  </si>
  <si>
    <t>Trần Vũ Thanh Ngọc</t>
  </si>
  <si>
    <t>Trần Vũ Thanh Ngân</t>
  </si>
  <si>
    <t>Bùi Văn Minh</t>
  </si>
  <si>
    <t>Học viện Chính trị 124 Ngô Quyền, Quang Trung, Q.Hà Đông, HN.</t>
  </si>
  <si>
    <t>0982055121</t>
  </si>
  <si>
    <t>99029702</t>
  </si>
  <si>
    <t>Đinh Thị Hiên</t>
  </si>
  <si>
    <t>Bùi Ngọc Huyền</t>
  </si>
  <si>
    <t>Bùi Minh Tuấn</t>
  </si>
  <si>
    <t>Hoàng Thu Hiền</t>
  </si>
  <si>
    <t>Số 6 ngõ 1 Lương Văn Can, Nguyễn Trãi, Q.Hà Đông, HN.</t>
  </si>
  <si>
    <t>0904 969 075</t>
  </si>
  <si>
    <t>111889465</t>
  </si>
  <si>
    <t>Khuất Quang Cường</t>
  </si>
  <si>
    <t>Võ Thị Hồng Thái</t>
  </si>
  <si>
    <t>Phòng 118D1Thanh Xuân Bắc, Q.Thanh Xuân, HN.</t>
  </si>
  <si>
    <t>0988087952/0914792908</t>
  </si>
  <si>
    <t>013451890</t>
  </si>
  <si>
    <t>Trần Đức Trứ</t>
  </si>
  <si>
    <t>012899783</t>
  </si>
  <si>
    <t>Trần Đức San</t>
  </si>
  <si>
    <t>15 Trần Bình Trọng, Hoàn Kiếm, Hà Nội</t>
  </si>
  <si>
    <t>0168 899 6464</t>
  </si>
  <si>
    <t>013376632</t>
  </si>
  <si>
    <t>Bùi Thị Lan Hương</t>
  </si>
  <si>
    <t>012893794</t>
  </si>
  <si>
    <t>Trần Phương Anh</t>
  </si>
  <si>
    <t>Trần Đức Anh</t>
  </si>
  <si>
    <t>Đỗ Thị Lê Ánh</t>
  </si>
  <si>
    <t>Số 4 Nhà B5 tập thể Bộ giáo dục Đào tạo, Phương Liệt, Q.Thanh Xuân, HN.</t>
  </si>
  <si>
    <t>0982966483</t>
  </si>
  <si>
    <t>013360770</t>
  </si>
  <si>
    <t>Lê Đức Thanh</t>
  </si>
  <si>
    <t>Lê Đức Bảo Nam</t>
  </si>
  <si>
    <t>Lê Đức Minh</t>
  </si>
  <si>
    <t>Nguyễn Khắc Dũng</t>
  </si>
  <si>
    <t>Số 85 Cầu Đơ, Hà Cầu, Q.Hà Đông, HN.</t>
  </si>
  <si>
    <t xml:space="preserve">0988 266 792 </t>
  </si>
  <si>
    <t>111624403</t>
  </si>
  <si>
    <t>Nguyễn Thị Thu Hường</t>
  </si>
  <si>
    <t>Nguyễn Thị Mai Hương</t>
  </si>
  <si>
    <t>P101B, A2 Vĩnh Hồ, P.Thịnh Quang, Q.Đống Đa, HN.</t>
  </si>
  <si>
    <t>0948 752 552</t>
  </si>
  <si>
    <t>011965240</t>
  </si>
  <si>
    <t>Mai Văn Tuân</t>
  </si>
  <si>
    <t>013175430</t>
  </si>
  <si>
    <t>Mai Hương Ngân</t>
  </si>
  <si>
    <t>Phạm Quang Hào</t>
  </si>
  <si>
    <t>0985917998</t>
  </si>
  <si>
    <t>931103965</t>
  </si>
  <si>
    <t>Phan Thị Mỹ Hương</t>
  </si>
  <si>
    <t>Phạm Quang Dũng</t>
  </si>
  <si>
    <t>Nguyễn Thùy Nguyên</t>
  </si>
  <si>
    <t>Số 2 ngõ 183/37 Đặng Tiến Đông, P.Trung Liệt, Q.Đống Đa, HN.</t>
  </si>
  <si>
    <t>0977907268/043 5370726</t>
  </si>
  <si>
    <t>012063211</t>
  </si>
  <si>
    <t>Nguyễn Thanh Bình</t>
  </si>
  <si>
    <t>090732729</t>
  </si>
  <si>
    <t>Nguyễn Đức Nhật Minh</t>
  </si>
  <si>
    <t>Lê Thị Phương Tâm</t>
  </si>
  <si>
    <t>116 B12B TT Tân Mai, Tân Mai, Q. Hoàng Mai, HN.</t>
  </si>
  <si>
    <t>0977826226</t>
  </si>
  <si>
    <t>012134666</t>
  </si>
  <si>
    <t>Đỗ Văn Huyên</t>
  </si>
  <si>
    <t>Đỗ Phương Linh</t>
  </si>
  <si>
    <t>Bùi Thị Liên</t>
  </si>
  <si>
    <t>Tập thể Học viện ANND, Văn Quán, Q.Hà Đông, HN.</t>
  </si>
  <si>
    <t>0987181545/0977552257</t>
  </si>
  <si>
    <t>500-655</t>
  </si>
  <si>
    <t>Bùi Hoàng Anh</t>
  </si>
  <si>
    <t>Bùi Minh Ngọc</t>
  </si>
  <si>
    <t>Hà Thị Bích Vui</t>
  </si>
  <si>
    <t>Bệnh viện hữu nghị Việt Đức - Khoa khám bệnh tổng hợp, 40 Tràng Thi, Q.Hoàn Kiếm, Hà Nội.</t>
  </si>
  <si>
    <t xml:space="preserve">0914 566 680 </t>
  </si>
  <si>
    <t>183427597</t>
  </si>
  <si>
    <t>516 Tầng 5 Khu cư xá QN Đoàn 781, Thanh Xuân, Hà Nội</t>
  </si>
  <si>
    <t>Lê Chí Kiên</t>
  </si>
  <si>
    <t>Lê Chí Trung</t>
  </si>
  <si>
    <t>Lê Đình Lượng</t>
  </si>
  <si>
    <t>Học việc Quốc tế - Thanh Liệt, Thanh Trì, Hà Nội.</t>
  </si>
  <si>
    <t>0915 010 029</t>
  </si>
  <si>
    <t>012750168</t>
  </si>
  <si>
    <t>Số 60 Nguyễn Văn Huyên, Cầu Giấy, Hà Nội</t>
  </si>
  <si>
    <t>Lương Thị Mai Hương</t>
  </si>
  <si>
    <t>Lê Đình Bảo</t>
  </si>
  <si>
    <t>Lê Đình Tùng</t>
  </si>
  <si>
    <t>Tạ Thị Tân</t>
  </si>
  <si>
    <t>Số 42 Trần Nhật Duật, Quang Trung, Q.Hà Đông, HN.</t>
  </si>
  <si>
    <t>0915505907</t>
  </si>
  <si>
    <t>111651610</t>
  </si>
  <si>
    <t>Cù Hoàng Đức</t>
  </si>
  <si>
    <t>Cù Hoàng Anh</t>
  </si>
  <si>
    <t>Tập thể cảnh sát kinh tế Số 40 Hàng Bài, Q.Hoàn Kiếm, HN.</t>
  </si>
  <si>
    <t>0988866611</t>
  </si>
  <si>
    <t>070654879</t>
  </si>
  <si>
    <t>Triệu Thị Thanh Ngà</t>
  </si>
  <si>
    <t>070734098</t>
  </si>
  <si>
    <t>Nguyễn Phương Linh</t>
  </si>
  <si>
    <t>Trần Thị Thúy</t>
  </si>
  <si>
    <t>Số 51, tổ 26 Khương Trung, Thanh Xuân, Hà Nội</t>
  </si>
  <si>
    <t>0989 569 369</t>
  </si>
  <si>
    <t>013028805</t>
  </si>
  <si>
    <t>Nguyễn Nam Tiến</t>
  </si>
  <si>
    <t>013028804</t>
  </si>
  <si>
    <t>Nguyễn Ngọc Minh Hoàng</t>
  </si>
  <si>
    <t>Nguyễn Văn Thủy</t>
  </si>
  <si>
    <t>Tổ 31 Ngọc Thụy, Long Biên, HN</t>
  </si>
  <si>
    <t>0917 319 428</t>
  </si>
  <si>
    <t>162080373</t>
  </si>
  <si>
    <t>Đinh Thị Như Trang</t>
  </si>
  <si>
    <t>013006293</t>
  </si>
  <si>
    <t>Nguyễn Gia Khánh</t>
  </si>
  <si>
    <t>Nguyễn Gia Khiêm</t>
  </si>
  <si>
    <t>Ngô Minh Bảy</t>
  </si>
  <si>
    <t>Số 20 Ngõ 8 Cầu Đơ, Hà Cầu, Q.Hà Đông, HN.</t>
  </si>
  <si>
    <t>0975 039 835</t>
  </si>
  <si>
    <t>017154145</t>
  </si>
  <si>
    <t>TT Cục cảnh sát biển 94 Lê Lợi, Nguyễn Trãi, Hà Đông, Hà Nội</t>
  </si>
  <si>
    <t>Phan Thị Sương</t>
  </si>
  <si>
    <t>Ngô Minh Hoàng</t>
  </si>
  <si>
    <t>Nguyễn Tuấn Hoàng</t>
  </si>
  <si>
    <t>Số 10 Tổ 33, Dịch Vọng, Q.Cầu Giấy, HN.</t>
  </si>
  <si>
    <t>0902578578</t>
  </si>
  <si>
    <t>012292407</t>
  </si>
  <si>
    <t>Vũ Thị Hải Anh</t>
  </si>
  <si>
    <t>012272215</t>
  </si>
  <si>
    <t>Nguyễn Vũ Hoàng Anh</t>
  </si>
  <si>
    <t>Hứa Quốc Ân</t>
  </si>
  <si>
    <t>11/91 Trần Duy Hưng, Trung Hoà, Q.Cầu Giấy, HN.</t>
  </si>
  <si>
    <t>0435564188</t>
  </si>
  <si>
    <t>012361612</t>
  </si>
  <si>
    <t>10/83 Trần Duy Hưng, Tổ 14, Trung Hòa, Cầu Giấy, Hà Nội</t>
  </si>
  <si>
    <t>Hồ Thị Nhí</t>
  </si>
  <si>
    <t>012361621</t>
  </si>
  <si>
    <t>Đinh Xuân Hưng</t>
  </si>
  <si>
    <t>Số 30 tổ 11A Lạc Trung, Hai Bà Trưng, HN</t>
  </si>
  <si>
    <t>0988 469 696</t>
  </si>
  <si>
    <t>012969528</t>
  </si>
  <si>
    <t>Nguyễn Thị Lan Hương</t>
  </si>
  <si>
    <t>012062654</t>
  </si>
  <si>
    <t>Đinh Sơn Tùng</t>
  </si>
  <si>
    <t>Phạm Văn Danh</t>
  </si>
  <si>
    <t>Tập thể Cục cảnh sát biển - 94 Lê Lợi, Nguyễn Trãi, Hà Đông.</t>
  </si>
  <si>
    <t>0919 115 122</t>
  </si>
  <si>
    <t>164137732</t>
  </si>
  <si>
    <t>Vũ Thị Miền</t>
  </si>
  <si>
    <t>Phạm Việt Hưng</t>
  </si>
  <si>
    <t>Nguyễn Hoàng Hiệp</t>
  </si>
  <si>
    <t>P218 CT2B đô thị Văn Quán, Phúc La, Q.Hà Đông, HN.</t>
  </si>
  <si>
    <t>0989855535</t>
  </si>
  <si>
    <t>182489405</t>
  </si>
  <si>
    <t>Trần Thị Phương Thúy</t>
  </si>
  <si>
    <t>Đỗ Thị Hường</t>
  </si>
  <si>
    <t>P218 B6 Tập thể Vĩnh Hồ, Đống Đa, HN</t>
  </si>
  <si>
    <t>0948 116 898</t>
  </si>
  <si>
    <t>171695848</t>
  </si>
  <si>
    <t xml:space="preserve">Đỗ Đức Hiến </t>
  </si>
  <si>
    <t>013245879</t>
  </si>
  <si>
    <t>Đỗ Thị Minh Huệ</t>
  </si>
  <si>
    <t>Đỗ Văn Tiến</t>
  </si>
  <si>
    <t>Em rể</t>
  </si>
  <si>
    <t>013377212</t>
  </si>
  <si>
    <t>Đỗ An An</t>
  </si>
  <si>
    <t>Bùi Xuân Hạnh</t>
  </si>
  <si>
    <t>55B Ngõ Thông Phong, P.Quốc Tử Giám, Q.Đống Đa, HN.</t>
  </si>
  <si>
    <t xml:space="preserve">0912 057 054 </t>
  </si>
  <si>
    <t>113-154</t>
  </si>
  <si>
    <t>Mai Thị Nga</t>
  </si>
  <si>
    <t>012860132</t>
  </si>
  <si>
    <t>Bùi Xuân Đức</t>
  </si>
  <si>
    <t>Bùi Xuân Hoàng</t>
  </si>
  <si>
    <t>Nguyễn Đức Huệ</t>
  </si>
  <si>
    <t>0913485923/0983607071</t>
  </si>
  <si>
    <t>7Q9B144351</t>
  </si>
  <si>
    <t>Vũ Thị Hồng Việt</t>
  </si>
  <si>
    <t>32A961122669</t>
  </si>
  <si>
    <t>Nguyễn Vũ Phương Nam</t>
  </si>
  <si>
    <t>Nguyễn Tuấn Hùng</t>
  </si>
  <si>
    <t>Dương Vân Anh</t>
  </si>
  <si>
    <t>Tầng 14 Công ty Viglacera Hà n ội, Số 1, Đại Lộ Thăng Long, Từ Liêm, Hà Nội</t>
  </si>
  <si>
    <t>0987560226</t>
  </si>
  <si>
    <t>012249806</t>
  </si>
  <si>
    <t>Số 2 Tập thể Tổng cục thống kê, Ngõ 54, Nguyễn Chí Thanh, Hà Nội</t>
  </si>
  <si>
    <t>Mai Quang Vinh</t>
  </si>
  <si>
    <t>011650851</t>
  </si>
  <si>
    <t>Mai Quang Hà</t>
  </si>
  <si>
    <t>Mai Hà Trang</t>
  </si>
  <si>
    <t>Đàm Văn Minh</t>
  </si>
  <si>
    <t>Cục bảo vệ chính trị 6, Tổng cục An Ninh I, 15 Trần Bình Trọng, P.Trần Hưng Đạo, Q.Hoàn Kiếm, HN.</t>
  </si>
  <si>
    <t>0979 773 068</t>
  </si>
  <si>
    <t>111559642</t>
  </si>
  <si>
    <t>Trần Thị Thu Thủy</t>
  </si>
  <si>
    <t>Đàm Quang Vinh</t>
  </si>
  <si>
    <t>Lê Quang Hân</t>
  </si>
  <si>
    <t>Số 5A Ngõ 686 đường Bạch Đằng, Q.Hai Bà Trưng, HN</t>
  </si>
  <si>
    <t>0936 388 548</t>
  </si>
  <si>
    <t>013461359</t>
  </si>
  <si>
    <t>012274602</t>
  </si>
  <si>
    <t>Nguyễn Thị Oanh</t>
  </si>
  <si>
    <t>Trường tiểu học Mễ Trì B - Từ Liêm - Hà Nội</t>
  </si>
  <si>
    <t>01238368016/0912098015</t>
  </si>
  <si>
    <t>013204848</t>
  </si>
  <si>
    <t>Tổ 6 Gia Quất, Long Biên, Hà Nội</t>
  </si>
  <si>
    <t>Nguyễn Hữu Cao</t>
  </si>
  <si>
    <t>Nguyễn Hữu Hưng</t>
  </si>
  <si>
    <t>Nguyễn Thị Nga</t>
  </si>
  <si>
    <t>Nguyễn Hưng Thịnh</t>
  </si>
  <si>
    <t>Nguyễn Thu Hà</t>
  </si>
  <si>
    <t>TT Trung cấp CSDN I số 207 Khuất Duy Tiến, Nhân Chính, Q.Thanh Xuân, HN.</t>
  </si>
  <si>
    <t>0914 366 677</t>
  </si>
  <si>
    <t>151404953</t>
  </si>
  <si>
    <t>Phạm Hùng Anh</t>
  </si>
  <si>
    <t>Nguyễn Ngọc Hoa</t>
  </si>
  <si>
    <t>0915069589/0902026450</t>
  </si>
  <si>
    <t>013041434</t>
  </si>
  <si>
    <t>P603, DDN, CT3 Văn Khê, la Khê, Hà Đông</t>
  </si>
  <si>
    <t>Chu Thế Hưng</t>
  </si>
  <si>
    <t>Chu Ngọc Diệp</t>
  </si>
  <si>
    <t>Nguyễn Thị Hoa</t>
  </si>
  <si>
    <t>Phòng 603, đơn nguyên 1, CT3 Khu nhà ở Văn Khê, La Khê, Q.Hà Đông, HN.</t>
  </si>
  <si>
    <t>01257964248</t>
  </si>
  <si>
    <t>040198996</t>
  </si>
  <si>
    <t>Cao Văn Xuyên</t>
  </si>
  <si>
    <t>040349166</t>
  </si>
  <si>
    <t>Cao Minh Tùng</t>
  </si>
  <si>
    <t>040417291</t>
  </si>
  <si>
    <t>Cao Ngọc Khánh Linh</t>
  </si>
  <si>
    <t>Đỗ Văn Tuân</t>
  </si>
  <si>
    <t>Số 32 Ngõ 162, Đội Cấn, Ba Đình, HN</t>
  </si>
  <si>
    <t>0914 605 046</t>
  </si>
  <si>
    <t>013324272</t>
  </si>
  <si>
    <t>Lê Thị Ánh Tuyết</t>
  </si>
  <si>
    <t>013324273</t>
  </si>
  <si>
    <t>Đỗ Khôi Nguyên</t>
  </si>
  <si>
    <t>Bùi Thị Thúy Ninh</t>
  </si>
  <si>
    <t>Số 72, tổ 19 Trung Phụng, Q.Đống Đa, HN.</t>
  </si>
  <si>
    <t>01638220606/01256152909</t>
  </si>
  <si>
    <t>013234272</t>
  </si>
  <si>
    <t>Bùi Huy Pháo</t>
  </si>
  <si>
    <t>Trần Bùi Anh Minh</t>
  </si>
  <si>
    <t>Nguyễn Ngọc Bùi Minh Hiếu Thảo</t>
  </si>
  <si>
    <t>Nguyễn Gia Đăng</t>
  </si>
  <si>
    <t>18 Phan Huy Chú, P.Phan Chu Trinh, Q.Hoàn Kiếm, HN.</t>
  </si>
  <si>
    <t>0983 655 284</t>
  </si>
  <si>
    <t>013408990</t>
  </si>
  <si>
    <t>Nguyễn Thanh Hương</t>
  </si>
  <si>
    <t>011974395</t>
  </si>
  <si>
    <t>Nguyễn Phương Thảo</t>
  </si>
  <si>
    <t>Nguyễn Thị Thu Hương</t>
  </si>
  <si>
    <t>8D4 Ngô Quyền, Quang Trung, Q.Hà Đông, HN.</t>
  </si>
  <si>
    <t>0977866576</t>
  </si>
  <si>
    <t>111822966</t>
  </si>
  <si>
    <t>60 Ngô Quyền, Quang Trung, Hà Đông, Hà nội</t>
  </si>
  <si>
    <t>Trần Quỳnh Anh</t>
  </si>
  <si>
    <t>Nguyễn Tiến Phú</t>
  </si>
  <si>
    <t>Số 3 ngách 8 ngõ 9 Đường Tô Hiệu, Nguyễn Trãi, Q.Hà Đông, HN.</t>
  </si>
  <si>
    <t>0987668032</t>
  </si>
  <si>
    <t>013239372</t>
  </si>
  <si>
    <t>Trần Thị Mai Liễu</t>
  </si>
  <si>
    <t>Nguyễn Thu Thuỷ</t>
  </si>
  <si>
    <t>21 E2 TT Công ty len, Vạn Phúc, Hà Đông</t>
  </si>
  <si>
    <t>0983 010 382</t>
  </si>
  <si>
    <t>111567438</t>
  </si>
  <si>
    <t>Nguyễn Tường Khánh</t>
  </si>
  <si>
    <t>017262473</t>
  </si>
  <si>
    <t>Nguyễn Ngọc Minh</t>
  </si>
  <si>
    <t>Nguyễn Minh Vũ</t>
  </si>
  <si>
    <t>Khu Tập thể y học cổ truyền Quân đội, số 442 Kim Giang, Q.Hoàng Mai, HN.</t>
  </si>
  <si>
    <t>0977057683</t>
  </si>
  <si>
    <t>151311815</t>
  </si>
  <si>
    <t>Khu Tập thể y học cổ truyền Quân đội, số 442 Kim Giang, Hoàng Mai, HN</t>
  </si>
  <si>
    <t>Nguyễn Hữu Nghĩa</t>
  </si>
  <si>
    <t>Nguyễn Hữu Nhật Anh</t>
  </si>
  <si>
    <t>Nguyễn Ngọc Khuê</t>
  </si>
  <si>
    <t>0989151974</t>
  </si>
  <si>
    <t>99029562</t>
  </si>
  <si>
    <t>đinh Thị Ngọc Hân</t>
  </si>
  <si>
    <t>08042379</t>
  </si>
  <si>
    <t>Nguyễn Ngọc Khánh Linh</t>
  </si>
  <si>
    <t>Trần Huyền Phương</t>
  </si>
  <si>
    <t>Số 11 Ngõ 20, Cát Linh, Q.Đống Đa, HN.</t>
  </si>
  <si>
    <t>0985 554 696</t>
  </si>
  <si>
    <t>012040423</t>
  </si>
  <si>
    <t>Lê Quang Vũ</t>
  </si>
  <si>
    <t>011733866</t>
  </si>
  <si>
    <t>Lê Quỳnh Trang</t>
  </si>
  <si>
    <t>Võ Thị Hồng Lĩnh</t>
  </si>
  <si>
    <t>Tổ 14A, P.Thịnh Quang, Q.Đống Đa, HN.</t>
  </si>
  <si>
    <t xml:space="preserve">0982 083 656 </t>
  </si>
  <si>
    <t>011682075</t>
  </si>
  <si>
    <t>Nguyễn Mạnh Hảo</t>
  </si>
  <si>
    <t>011109267</t>
  </si>
  <si>
    <t>Nguyễn Võ Hoàng Nam</t>
  </si>
  <si>
    <t>Nguyễn Hùng Cường</t>
  </si>
  <si>
    <t>Lâm Thị Nhung</t>
  </si>
  <si>
    <t>P 511 A1 Thanh Xuân Bắc, Q.Thanh Xuân, HN.</t>
  </si>
  <si>
    <t>0916 533 365</t>
  </si>
  <si>
    <t>145644016</t>
  </si>
  <si>
    <t>Đào Ngọc Dĩnh</t>
  </si>
  <si>
    <t>Đaò Ngọc Thùy</t>
  </si>
  <si>
    <t>Dương Dũng Khánh</t>
  </si>
  <si>
    <t>Số 53 Tô Hiệu, Nguyễn Trãi, Hà Đông</t>
  </si>
  <si>
    <t>0986 368 298</t>
  </si>
  <si>
    <t>111333267</t>
  </si>
  <si>
    <t>Phí Thị Hà</t>
  </si>
  <si>
    <t>Dương Anh Tuấn</t>
  </si>
  <si>
    <t>Dương Thu Anh</t>
  </si>
  <si>
    <t>Nguyễn Liên Hà</t>
  </si>
  <si>
    <t>17 Lê Quý Đôn 2, Nguyễn Trãi, Hà Đông</t>
  </si>
  <si>
    <t>0984 845 584</t>
  </si>
  <si>
    <t>111755520</t>
  </si>
  <si>
    <t>Lê Tuấn Nghĩa</t>
  </si>
  <si>
    <t>Lê Nguyễn Trúc Linh</t>
  </si>
  <si>
    <t>Trịnh Quang Hùng</t>
  </si>
  <si>
    <t>Số 129 Tổ 25 Khương Thượng, Q.Đống Đa, HN.</t>
  </si>
  <si>
    <t>0915143333</t>
  </si>
  <si>
    <t>013464838</t>
  </si>
  <si>
    <t>Trịnh Thị Lâm</t>
  </si>
  <si>
    <t>013464837</t>
  </si>
  <si>
    <t>Nguyễn Trung Thị Châm</t>
  </si>
  <si>
    <t>Tổ 6, Phú Lãm, Q.Hà Đông, HN.</t>
  </si>
  <si>
    <t>0985 221 081</t>
  </si>
  <si>
    <t>111511531</t>
  </si>
  <si>
    <t>Nguyễn Trí Thành</t>
  </si>
  <si>
    <t>Nguyễn Minh Tuệ</t>
  </si>
  <si>
    <t>Hà Xuân Lộc</t>
  </si>
  <si>
    <t>Phòng 208-K3 Tập thể 7.2 ha, Vĩnh Phúc, Q.Ba Đình, HN.</t>
  </si>
  <si>
    <t>0989287707</t>
  </si>
  <si>
    <t>162232592</t>
  </si>
  <si>
    <t>Tổ 24 Phường Đại Kim, Hoàng Mai, Hà nội</t>
  </si>
  <si>
    <t>Hà Thị Kim Phượng</t>
  </si>
  <si>
    <t>Hà Phúc Anh</t>
  </si>
  <si>
    <t>Hà Đức Anh</t>
  </si>
  <si>
    <t>Hà Văn Bao</t>
  </si>
  <si>
    <t>Số 2 ngách B3 Ngõ 7 đường Tô Hiệu, Nguyễn Trãi, Q.Hà Đông, HN.</t>
  </si>
  <si>
    <t>0988555422/043 3525025</t>
  </si>
  <si>
    <t>111715625</t>
  </si>
  <si>
    <t>Số 2 ngách 4 Ngõ 7 đường Tô Hiệu, Nguyễn Trãi, Hà Đông</t>
  </si>
  <si>
    <t>Bùi Đức Hưng</t>
  </si>
  <si>
    <t>Bùi Đức Hùng</t>
  </si>
  <si>
    <t>Bùi Gia Huy</t>
  </si>
  <si>
    <t>Đỗ Thu Trang</t>
  </si>
  <si>
    <t>Phòng 2- V21- Bộ Công an, 15 Trần Bình Trọng, Hà Nội.</t>
  </si>
  <si>
    <t>0989845990/0912850851</t>
  </si>
  <si>
    <t>172025046</t>
  </si>
  <si>
    <t>Tập thể Bộ công an số 15 Trần Bình Trọng, Hoàn Kiếm, Hà Nội</t>
  </si>
  <si>
    <t>Nguyễn Việt Phương</t>
  </si>
  <si>
    <t>Đỗ Xuân An</t>
  </si>
  <si>
    <t>171 Trường Trinh, P.Khương Mai, Q.Thanh Xuân, HN.</t>
  </si>
  <si>
    <t>0982 411 442</t>
  </si>
  <si>
    <t>31A011084878</t>
  </si>
  <si>
    <t>Đinh Thị Phương Lan</t>
  </si>
  <si>
    <t>Đặng Văn Tuyển</t>
  </si>
  <si>
    <t>Số nhà 4B ngõ 472/9 Lạc Long Quân, Nhật Tân, Q.Tây Hồ, HN.</t>
  </si>
  <si>
    <t>0936689441/0909830884</t>
  </si>
  <si>
    <t>013439053</t>
  </si>
  <si>
    <t>Phòng 313-B11 Nghĩa Tân, Cầu Giấy, Hà Nội</t>
  </si>
  <si>
    <t>013290711</t>
  </si>
  <si>
    <t>Nguyễn Văn Thanh</t>
  </si>
  <si>
    <t>38 Huỳnh Thúc Kháng - Yết Kiêu - Hà Đông - HN</t>
  </si>
  <si>
    <t>090 444 87 10</t>
  </si>
  <si>
    <t>111822536</t>
  </si>
  <si>
    <t>Nguyễn Thị Thúy Hằng</t>
  </si>
  <si>
    <t>011945483</t>
  </si>
  <si>
    <t>Nguyễn Phạm Quang Minh</t>
  </si>
  <si>
    <t>Nguyễn Thanh Hà</t>
  </si>
  <si>
    <t>Phùng Văn Duyệt</t>
  </si>
  <si>
    <t>60 Nguyễn Văn Huyên, Càu Giấy, Hà Nội</t>
  </si>
  <si>
    <t>0989 969 955</t>
  </si>
  <si>
    <t>101-650</t>
  </si>
  <si>
    <t>Lương Thị Huyền</t>
  </si>
  <si>
    <t>012348138</t>
  </si>
  <si>
    <t>Đoàn Thị Nga</t>
  </si>
  <si>
    <t>Phòng 902 CT1B KĐT Văn Quán, Phúc La, Q.Hà Đông, HN.</t>
  </si>
  <si>
    <t>0915131881</t>
  </si>
  <si>
    <t>013377571</t>
  </si>
  <si>
    <t>Phòng 409 C3 - Tập thể Vĩnh Hồ, Ngã Tư Sở, Đống Đa, Hà Nội</t>
  </si>
  <si>
    <t>Vũ Thị Thanh Hải</t>
  </si>
  <si>
    <t>Phòng 703, Tòa nhà Lucky Building, 68, Trần Thái Tông, Cầu Giấy, HN</t>
  </si>
  <si>
    <t>0919010782</t>
  </si>
  <si>
    <t>013475871</t>
  </si>
  <si>
    <t>Số 7 Ngách 155/172 Đường Trường Chinh, Thanh Xuân, Hà Nội</t>
  </si>
  <si>
    <t>Nguyễn Văn Việt</t>
  </si>
  <si>
    <t>Số 34 Thợ Nhuộm, Hoàn Kiếm, HN</t>
  </si>
  <si>
    <t>0167 339 6437</t>
  </si>
  <si>
    <t>010080932</t>
  </si>
  <si>
    <t xml:space="preserve">Đỗ Thị Hường </t>
  </si>
  <si>
    <t>050298996</t>
  </si>
  <si>
    <t>Nguyễn Việt Anh</t>
  </si>
  <si>
    <t>Phan Xuân Đọc</t>
  </si>
  <si>
    <t>Nhà 25 ngách 381/9 Bạch Mai, Hai Bà Trưng, HN</t>
  </si>
  <si>
    <t>0979 755 282</t>
  </si>
  <si>
    <t>012400710</t>
  </si>
  <si>
    <t>011965222</t>
  </si>
  <si>
    <t>Phan Diệu Mai</t>
  </si>
  <si>
    <t>Phan Bảo Trang</t>
  </si>
  <si>
    <t>Phạm Phương Bắc</t>
  </si>
  <si>
    <t>Số 246C Tổ 39B, cụm 6, Phố An Dương, Tây Hồ, HN</t>
  </si>
  <si>
    <t>0913 082 378/043 719 6725</t>
  </si>
  <si>
    <t>012159250</t>
  </si>
  <si>
    <t>Phạm Hồng Quang</t>
  </si>
  <si>
    <t>013014368</t>
  </si>
  <si>
    <t>Phạm Hồng Đức Anh</t>
  </si>
  <si>
    <t>Phạm Hoàng Gia Bách</t>
  </si>
  <si>
    <t>Người lập biểu:</t>
  </si>
  <si>
    <t>(ký và ghi rõ họ tên)</t>
  </si>
  <si>
    <t>(ký và đóng dấu chức danh)</t>
  </si>
  <si>
    <t>(Điện thoại liên hệ: ...........................)</t>
  </si>
  <si>
    <r>
      <t xml:space="preserve">Hình thức đăng ký
</t>
    </r>
    <r>
      <rPr>
        <sz val="12"/>
        <rFont val="Times New Roman"/>
        <family val="1"/>
      </rPr>
      <t>(ghi số 1 vào cột tương ứng)</t>
    </r>
  </si>
  <si>
    <r>
      <t xml:space="preserve">Đối tượng đăng ký phân loại theo một trong các đối tượng quy định tại Điều 49 Luật Nhà ở năm 2014 </t>
    </r>
    <r>
      <rPr>
        <sz val="12"/>
        <rFont val="Times New Roman"/>
        <family val="1"/>
      </rPr>
      <t>(đối tượng thuộc cột nào thì ghi số 1 tương ứng vào cột đó)</t>
    </r>
  </si>
  <si>
    <r>
      <t xml:space="preserve">Đợt bán, cho thuê  </t>
    </r>
    <r>
      <rPr>
        <sz val="12"/>
        <rFont val="Times New Roman"/>
        <family val="1"/>
      </rPr>
      <t>(VD: đợt 1 thì ghi số 1 vào cột)</t>
    </r>
  </si>
  <si>
    <r>
      <t xml:space="preserve">Số điểm </t>
    </r>
    <r>
      <rPr>
        <sz val="12"/>
        <rFont val="Times New Roman"/>
        <family val="1"/>
      </rPr>
      <t>(theo kết quả chấm của chủ đầu tư)</t>
    </r>
  </si>
  <si>
    <r>
      <t>Tình trạng cấp giấy chứng nhận quyền sở hữu nhà ở</t>
    </r>
    <r>
      <rPr>
        <sz val="12"/>
        <rFont val="Times New Roman"/>
        <family val="1"/>
      </rPr>
      <t xml:space="preserve"> (nếu đã cấp ghi số 1 vào cột)</t>
    </r>
  </si>
  <si>
    <r>
      <t xml:space="preserve">Số đăng ký </t>
    </r>
    <r>
      <rPr>
        <sz val="12"/>
        <rFont val="Times New Roman"/>
        <family val="1"/>
      </rPr>
      <t>(nếu có)</t>
    </r>
  </si>
  <si>
    <r>
      <t xml:space="preserve">Đăng ký mới </t>
    </r>
    <r>
      <rPr>
        <sz val="12"/>
        <rFont val="Times New Roman"/>
        <family val="1"/>
      </rPr>
      <t>(ghi số 1 vào cột)</t>
    </r>
  </si>
  <si>
    <r>
      <t xml:space="preserve">Nhận chuyển nhượng </t>
    </r>
    <r>
      <rPr>
        <sz val="12"/>
        <rFont val="Times New Roman"/>
        <family val="1"/>
      </rPr>
      <t>(ghi thông tin người đăng ký cũ)</t>
    </r>
  </si>
  <si>
    <r>
      <t xml:space="preserve">Ngày/ tháng/ năm </t>
    </r>
    <r>
      <rPr>
        <sz val="12"/>
        <rFont val="Times New Roman"/>
        <family val="1"/>
      </rPr>
      <t>ký hợp đồng chuyển nhượng</t>
    </r>
  </si>
  <si>
    <r>
      <rPr>
        <b/>
        <u/>
        <sz val="12"/>
        <rFont val="Times New Roman"/>
        <family val="1"/>
        <charset val="163"/>
      </rPr>
      <t>Ghi chú:</t>
    </r>
    <r>
      <rPr>
        <b/>
        <sz val="12"/>
        <rFont val="Times New Roman"/>
        <family val="1"/>
      </rPr>
      <t xml:space="preserve"> Dự án đã đưa vào bàn giao sử dụng tháng 3/2013 , đã Cấp giấy chứng nhận cho khách hàng và đã có giá quyết toán Công trình.</t>
    </r>
  </si>
  <si>
    <t>Hình thức đăng ký</t>
  </si>
  <si>
    <t>thuê</t>
  </si>
  <si>
    <t>thuê mua</t>
  </si>
  <si>
    <t>Hoàng Văn Vượng</t>
  </si>
  <si>
    <t>0974049122</t>
  </si>
  <si>
    <t>187188906</t>
  </si>
  <si>
    <t>Công an Nghệ an</t>
  </si>
  <si>
    <t>Công ty Honda Việt Nam</t>
  </si>
  <si>
    <t>TDP Thần nữ, Bạch Thượng, Duy Tiên, Hà Nam</t>
  </si>
  <si>
    <t>Bùi Thị Dự</t>
  </si>
  <si>
    <t>Hoàng Thế Anh</t>
  </si>
  <si>
    <t>Số người trong hộ gia đình</t>
  </si>
  <si>
    <t>0975975032</t>
  </si>
  <si>
    <t>035096008854</t>
  </si>
  <si>
    <t>Cục cảnh sát</t>
  </si>
  <si>
    <t>Công ty Vikohasan</t>
  </si>
  <si>
    <t>Thôn 6 nhật Tân Kim Bảng Hà Nam</t>
  </si>
  <si>
    <t>Trần Thị Thủy</t>
  </si>
  <si>
    <t>Nguyễn Phi Phong</t>
  </si>
  <si>
    <t>Tổng cộng</t>
  </si>
  <si>
    <t>Công nhân: 88 Hs</t>
  </si>
  <si>
    <t xml:space="preserve">Họ và tên </t>
  </si>
  <si>
    <t>Số CMND/CCCD</t>
  </si>
  <si>
    <t xml:space="preserve">Nơi cấp </t>
  </si>
  <si>
    <t>Vũ Hải Linh</t>
  </si>
  <si>
    <t>035196000871</t>
  </si>
  <si>
    <t>Kim Thượng - Kim Bình-Phủ Lý-Hà Nam</t>
  </si>
  <si>
    <t>Nguyễn Thị Biên</t>
  </si>
  <si>
    <t>037198001192</t>
  </si>
  <si>
    <t>Xóm 7 - Đốc Tín - Mỹ Đức - Hà Nội</t>
  </si>
  <si>
    <t>Cao Thị Huyền</t>
  </si>
  <si>
    <t>163031999</t>
  </si>
  <si>
    <t>CA Nam Định</t>
  </si>
  <si>
    <t>Xuân Tân - Xuân Trường - Nam Định</t>
  </si>
  <si>
    <t>Nguyễn Tuấn Sơn</t>
  </si>
  <si>
    <t>035094007201</t>
  </si>
  <si>
    <t>Trung Liêu - Tiên Ngoại - Duy Tiên - Hà Nam</t>
  </si>
  <si>
    <t>Lã Thúy Đào</t>
  </si>
  <si>
    <t>035188010814</t>
  </si>
  <si>
    <t>Đông Duyên Giang - Châu Giang - Duy Tiên - Hà Nam</t>
  </si>
  <si>
    <t>Nguyễn Thị Như</t>
  </si>
  <si>
    <t>035192008106</t>
  </si>
  <si>
    <t>Thủy Cơ - Yên Nam - Duy Tiên - Hà Nam</t>
  </si>
  <si>
    <t>Đỗ Thị Hồng</t>
  </si>
  <si>
    <t>035194009298</t>
  </si>
  <si>
    <t>Nguyễn Thị Hồng Nhung</t>
  </si>
  <si>
    <t>001199022182</t>
  </si>
  <si>
    <t>Lễ Thượng - Châu Can - Phú Xuyên - Hà Nội</t>
  </si>
  <si>
    <t>Đỗ Thị Minh Thiên</t>
  </si>
  <si>
    <t>00122293460</t>
  </si>
  <si>
    <t>Bình Giang, Bình Sơn, Lục Nam, Bắc Giang</t>
  </si>
  <si>
    <t>Bùi Tuấn Anh</t>
  </si>
  <si>
    <t>035093007788</t>
  </si>
  <si>
    <t>Khả Phong, Kim Bảng, Hà Nam</t>
  </si>
  <si>
    <t>Lê Thị Thu Hương</t>
  </si>
  <si>
    <t>035303001266</t>
  </si>
  <si>
    <t>Tiên Ngoại, Duy Tiên, Hà Nam</t>
  </si>
  <si>
    <t>Nguyễn Chung Huy</t>
  </si>
  <si>
    <t>019091000349</t>
  </si>
  <si>
    <t>Tổ 9, Trưng Vương, Thái Nguyên</t>
  </si>
  <si>
    <t>Phạm Thị Thùy Linh</t>
  </si>
  <si>
    <t>035303001252</t>
  </si>
  <si>
    <t>Nguyễn Thị Minh</t>
  </si>
  <si>
    <t>017140255</t>
  </si>
  <si>
    <t>CA Hà Nam</t>
  </si>
  <si>
    <t>Lưu Hoàng, Ứng Hòa, Hà Nội</t>
  </si>
  <si>
    <t>Lê Thị Thúy Quỳnh</t>
  </si>
  <si>
    <t>025195009780</t>
  </si>
  <si>
    <t>Nguyễn Thị Mai Trang</t>
  </si>
  <si>
    <t>035302001400</t>
  </si>
  <si>
    <t>Ngọc Động, Hoàng Đông, Duy Tiên, Hà Nam</t>
  </si>
  <si>
    <t>035191004324</t>
  </si>
  <si>
    <t>Vũ Xá, Yên Bắc, Duy Tiên, Hà Nam</t>
  </si>
  <si>
    <t>Nguyễn Quang Huy</t>
  </si>
  <si>
    <t>035096000222</t>
  </si>
  <si>
    <t>Cát Thường, Nguyễn Úy, Kim Bảng, Hà Nam</t>
  </si>
  <si>
    <t>Đặng Giang Nam</t>
  </si>
  <si>
    <t>001200024114</t>
  </si>
  <si>
    <t>Lưu Khê - Liên Bạt - Ứng Hòa - Hà Nội</t>
  </si>
  <si>
    <t>Nguyễn Thị Hoài Thu</t>
  </si>
  <si>
    <t>035303001685</t>
  </si>
  <si>
    <t>Phương Xá, Đồng Hóa, Kim Bảng, Hà Nam</t>
  </si>
  <si>
    <t>Nguyễn Văn Tiệp</t>
  </si>
  <si>
    <t>035091004377</t>
  </si>
  <si>
    <t>Lộc Châu - Yên Nam - Duy Tiên - Hà Nam</t>
  </si>
  <si>
    <t>Phạm Tú Trinh</t>
  </si>
  <si>
    <t>001300027258</t>
  </si>
  <si>
    <t>Mai Trang, Minh Tân, Phú Xuyên, Hà Nội</t>
  </si>
  <si>
    <t>Cao Bá Trường</t>
  </si>
  <si>
    <t>001099017600</t>
  </si>
  <si>
    <t>Nguyễn Ngọc Hà</t>
  </si>
  <si>
    <t>035041005156</t>
  </si>
  <si>
    <t xml:space="preserve">Yên Bắc ,Duy Tiên ,Hà Nam </t>
  </si>
  <si>
    <t>Duy Minh - Duy Tiên - Hà Nam</t>
  </si>
  <si>
    <t>Trần Thị Hiển</t>
  </si>
  <si>
    <t>001183013559</t>
  </si>
  <si>
    <t>Nguyễn Hữu Tiến - Đồng Văn - Duy Tiên - Hà Nam</t>
  </si>
  <si>
    <t>Trần Thị Thu Hà</t>
  </si>
  <si>
    <t>001195008092</t>
  </si>
  <si>
    <t>Bái Xuyên - Minh Tân - Phú Xuyên - Hà Nội</t>
  </si>
  <si>
    <t>Lê Thị Duyến</t>
  </si>
  <si>
    <t>034193001272</t>
  </si>
  <si>
    <t>Đại Cương - Kim Bảng - Hà Nam</t>
  </si>
  <si>
    <t>Hoàng Thị Mai</t>
  </si>
  <si>
    <t>173617653</t>
  </si>
  <si>
    <t>Ngọc Động - Hoàng Đông - Duy Tiên - Hà Nam</t>
  </si>
  <si>
    <t>Trần Thị Minh Huệ</t>
  </si>
  <si>
    <t>035194001241</t>
  </si>
  <si>
    <t>Thôn Trung - Châu Can - Phú Xuyên - Hà Nội</t>
  </si>
  <si>
    <t>Lê Thị Ngân</t>
  </si>
  <si>
    <t>017378221</t>
  </si>
  <si>
    <t>CA Hà Nội</t>
  </si>
  <si>
    <t>Trung Lập - Tri Trung - Phú Xuyên - Hà Nội</t>
  </si>
  <si>
    <t>112525038</t>
  </si>
  <si>
    <t>Đại Xuyên - Phú Xuyên - Hà Nội</t>
  </si>
  <si>
    <t>Hộ khẩu</t>
  </si>
  <si>
    <t xml:space="preserve">  </t>
  </si>
  <si>
    <t>Nguyễn Đức Trọng</t>
  </si>
  <si>
    <t>0981002229</t>
  </si>
  <si>
    <t>035192010827</t>
  </si>
  <si>
    <t>Công ty TNHH Park</t>
  </si>
  <si>
    <t>Kiều Quang Dũng</t>
  </si>
  <si>
    <t>Kiều Nguyễn Huyền Trang</t>
  </si>
  <si>
    <t>Kiều Quang Nam Cường</t>
  </si>
  <si>
    <t>0349186222</t>
  </si>
  <si>
    <t>035193000732</t>
  </si>
  <si>
    <t>Kiều Tiến Thái</t>
  </si>
  <si>
    <t>Kiều Tiến Tài</t>
  </si>
  <si>
    <t>Kiều Huyền Trang</t>
  </si>
  <si>
    <t>Nguyễn Thị Dung</t>
  </si>
  <si>
    <t>Trần Đăng Mạnh</t>
  </si>
  <si>
    <t>0978738090</t>
  </si>
  <si>
    <t>Công an Thài Bình</t>
  </si>
  <si>
    <t>Làm tại Doanh Nghiệp</t>
  </si>
  <si>
    <t>Xóm 6, Thịnh Đại, Đại Cương, Kim Bảng, Hà Nam</t>
  </si>
  <si>
    <t>Trần Đăng Nông</t>
  </si>
  <si>
    <t>Trần Thị Khanh</t>
  </si>
  <si>
    <t>Con trai</t>
  </si>
  <si>
    <t>Trần Đăng Khoa</t>
  </si>
  <si>
    <t>Con gái</t>
  </si>
  <si>
    <t>Trần Phương Trang</t>
  </si>
  <si>
    <t>Phan Thị Hà</t>
  </si>
  <si>
    <t>Lê Đức Anh</t>
  </si>
  <si>
    <t>0968992695</t>
  </si>
  <si>
    <t>034089229804</t>
  </si>
  <si>
    <t>Nguyễn Thị Thùy</t>
  </si>
  <si>
    <t>Trần Thu Huyền</t>
  </si>
  <si>
    <t>Lê Đức Nam</t>
  </si>
  <si>
    <t>0968469526</t>
  </si>
  <si>
    <t>035085013752</t>
  </si>
  <si>
    <t>Đào Thị Thu Hương</t>
  </si>
  <si>
    <t>Phạm Đức Trường</t>
  </si>
  <si>
    <t>Phạm Tùng Lâm</t>
  </si>
  <si>
    <t xml:space="preserve">Công ty ĐTHT và ĐT Viglacera </t>
  </si>
  <si>
    <t>Văn Lý, Lý Nhân, Hà Nam</t>
  </si>
  <si>
    <t>DANH SÁCH ĐỐI TƯỢNG DỰ KIẾN ĐƯỢC GIẢI QUYẾT MUA, THUÊ, THUÊ MUA NHÀ Ở XÃ HỘI KTX4A THUỘC Ô ĐẤT KTX4 DỰ ÁN KHU DỊCH VỤ, NHÀ Ở CÔNG NHÂN KCN ĐỒNG VĂN IV</t>
  </si>
  <si>
    <t>DANH SÁCH CÁC ĐỐI TƯỢNG DỰ KIẾN ĐƯỢC GIẢI QUYẾT THUÊ NHÀ Ở NOXH KTX4A KHU DỊCH VỤ, NHÀ Ở CÔNG NHÂN KCN ĐỒNG VĂN IV</t>
  </si>
  <si>
    <t>Cục CS QLHC về TTXH</t>
  </si>
  <si>
    <t xml:space="preserve">Cục CS ĐKQL cư trú </t>
  </si>
  <si>
    <t>Nguyễn Thành An</t>
  </si>
  <si>
    <t>035096005938</t>
  </si>
  <si>
    <t>Tiên Sơn, Duy Tiên, Hà Nam</t>
  </si>
  <si>
    <t>0986551203</t>
  </si>
  <si>
    <t>0364523665</t>
  </si>
  <si>
    <t>0973053188</t>
  </si>
  <si>
    <t>0564235689</t>
  </si>
  <si>
    <t>0978456652</t>
  </si>
  <si>
    <t>0951415281</t>
  </si>
  <si>
    <t>0589642232</t>
  </si>
  <si>
    <t>0368527891</t>
  </si>
  <si>
    <t>036552852</t>
  </si>
  <si>
    <t>0983198526</t>
  </si>
  <si>
    <t>0857822521</t>
  </si>
  <si>
    <t>0589456652</t>
  </si>
  <si>
    <t>0975842356</t>
  </si>
  <si>
    <t>0895246781</t>
  </si>
  <si>
    <t>0999563789</t>
  </si>
  <si>
    <t>0852465127</t>
  </si>
  <si>
    <t>09650327003</t>
  </si>
  <si>
    <t>0875264412</t>
  </si>
  <si>
    <t>0985642555</t>
  </si>
  <si>
    <t>0756345892</t>
  </si>
  <si>
    <t>05964238888</t>
  </si>
  <si>
    <t>09854267512</t>
  </si>
  <si>
    <t>0912348564</t>
  </si>
  <si>
    <t>0895641237</t>
  </si>
  <si>
    <t>0985426415</t>
  </si>
  <si>
    <t>0798515354</t>
  </si>
  <si>
    <t>0986541288</t>
  </si>
  <si>
    <t>0587245622</t>
  </si>
  <si>
    <t>0545221222</t>
  </si>
  <si>
    <t>0985546632</t>
  </si>
  <si>
    <t>0365462588</t>
  </si>
  <si>
    <t>0394532879</t>
  </si>
  <si>
    <t>0845278922</t>
  </si>
  <si>
    <t>0985424822</t>
  </si>
  <si>
    <t>Số điện thoại</t>
  </si>
  <si>
    <t>Phạm Văn Hiếu</t>
  </si>
  <si>
    <t>035098007755</t>
  </si>
  <si>
    <t>Công ty cổ phần đầu tư T&amp;D</t>
  </si>
  <si>
    <t>Yên Lạc, Đồng Hóa, Kim Bảng, Hà Nam</t>
  </si>
  <si>
    <t>Phạm Duy Hải</t>
  </si>
  <si>
    <t>Phạm Thị Hiền</t>
  </si>
  <si>
    <t>Phạm Thị Hằng</t>
  </si>
  <si>
    <t>0367147619</t>
  </si>
  <si>
    <t>0988139634</t>
  </si>
  <si>
    <t>Tiền thuê nhà</t>
  </si>
  <si>
    <t>Công nhân: 86 Hs</t>
  </si>
  <si>
    <t>A An Chi cục Thuế</t>
  </si>
  <si>
    <t>Ng nhà a Sơn huyện KB</t>
  </si>
  <si>
    <t>A Tuyên Phó CA huyện</t>
  </si>
  <si>
    <t>Hiệp Công an</t>
  </si>
  <si>
    <t>C Ngọc Công An Huyện</t>
  </si>
  <si>
    <t>C  Nhung Chi Cục Thuế KB</t>
  </si>
  <si>
    <t>Anh Hoàng Công an Huyện</t>
  </si>
  <si>
    <t>Quan hệ ngoại giao</t>
  </si>
  <si>
    <t>NHÀ KTX4A THUỘC LÔ ĐẤT KTX4 DỰ ÁN KHU DỊCH VỤ NHÀ Ở CÔNG NHÂN KCN ĐỒNG VĂN IV</t>
  </si>
  <si>
    <t>DANH SÁCH KHÁCH HÀNG MUA NHÀ Ở XÃ HỘI</t>
  </si>
  <si>
    <t>Mã số</t>
  </si>
  <si>
    <t>01</t>
  </si>
  <si>
    <t>02</t>
  </si>
  <si>
    <t>Nguyễn Thu Hiền</t>
  </si>
  <si>
    <t>0976185669</t>
  </si>
  <si>
    <t>Công ty TNHH Sycmold Việt Nam</t>
  </si>
  <si>
    <t>TDP Tây Duyên Giang, Châu Giang, Duy Tiên, Hà Nam</t>
  </si>
  <si>
    <t>Nguyễn Trung Châp</t>
  </si>
  <si>
    <t>Vũ Thị Thành</t>
  </si>
  <si>
    <t>Nguyễn Ngọc Hải Anh</t>
  </si>
  <si>
    <t>Nguyễn Tiến Quyến</t>
  </si>
  <si>
    <t>035180001498</t>
  </si>
  <si>
    <t>Vân anh vận hành</t>
  </si>
  <si>
    <t>Ban Công an xã Nhật Tựu</t>
  </si>
  <si>
    <t>Công ty YOKOWO</t>
  </si>
  <si>
    <t>Văn Bối, Nhật Tựu, Kim Bảng Hà Nam</t>
  </si>
  <si>
    <t>Đào Văn Tấn</t>
  </si>
  <si>
    <t>Đào Thị Hồng Hạnh</t>
  </si>
  <si>
    <t>Đào Thị Minh Hằng</t>
  </si>
  <si>
    <t>Đỗ Thị Hậu</t>
  </si>
  <si>
    <t>0392808105</t>
  </si>
  <si>
    <t>035184004441</t>
  </si>
  <si>
    <t>Thu Nhập Thấp</t>
  </si>
  <si>
    <t>Đồng Thái Lê Hồ Kim Bảng Hà Nam</t>
  </si>
  <si>
    <t>Nguyễn Thị Tấn</t>
  </si>
  <si>
    <t>Bùi Đình Trọng</t>
  </si>
  <si>
    <t>Bùi Đình Nghĩa</t>
  </si>
  <si>
    <t>0982067541</t>
  </si>
  <si>
    <t>0961343789</t>
  </si>
  <si>
    <t>0987218383</t>
  </si>
  <si>
    <t>0961353409</t>
  </si>
  <si>
    <t>0348966750
0865826829</t>
  </si>
  <si>
    <t>0327752626
0345906767</t>
  </si>
  <si>
    <t>0966546754
0988139634</t>
  </si>
  <si>
    <t>0979058933
0865826829</t>
  </si>
  <si>
    <t>0865946122
0977827582</t>
  </si>
  <si>
    <t>DANH SÁCH ĐỐI TƯỢNG DỰ KIẾN ĐƯỢC GIẢI QUYẾT MUA, THUÊ, THUÊ MUA NHÀ Ở XÃ HỘI KTX4A
 THUỘC Ô ĐẤT KTX4 DỰ ÁN KHU DỊCH VỤ, NHÀ Ở CÔNG NHÂN KCN ĐỒNG VĂN IV</t>
  </si>
  <si>
    <t xml:space="preserve">           TỔNG CÔNG TY VIGLACERA - CTCP 
 CÔNG TY ĐẦU TƯ HẠ TẦNG VÀ ĐÔ THỊ VIGLACERA  
    ------------------</t>
  </si>
  <si>
    <t>DỰ ÁN: NHÀ Ở XÃ HỘI KTX4A THUỘC Ô ĐẤT KTXA, DỰ ÁN KHU DỊCH VỤ, NHÀ Ở CÔNG NHÂN KCN ĐỒNG VĂN IV</t>
  </si>
  <si>
    <t>Họ tên</t>
  </si>
  <si>
    <t>Phường Quang Trung</t>
  </si>
  <si>
    <t>0348966750</t>
  </si>
  <si>
    <t>Trần Thị Ngọc</t>
  </si>
  <si>
    <t>0364532656</t>
  </si>
  <si>
    <t>01303032900</t>
  </si>
  <si>
    <t>TDp Nguyễn Hữu Tiến Đồng Văn Duy Tiên Hà Nam</t>
  </si>
  <si>
    <t>Trần Thị Sinh</t>
  </si>
  <si>
    <t>Trần Tuấn Dũng</t>
  </si>
  <si>
    <t>0394771823</t>
  </si>
  <si>
    <t>Lê Vân Anh</t>
  </si>
  <si>
    <t>Bùi Văn Hiếu</t>
  </si>
  <si>
    <t>Nguyễn Thị An</t>
  </si>
  <si>
    <t>Nguyễn Ngọc Văn</t>
  </si>
  <si>
    <t>Trần Đức Hùng</t>
  </si>
  <si>
    <t>Trịnh Thị Cúc</t>
  </si>
  <si>
    <t>Trương Đức Chính</t>
  </si>
  <si>
    <t>Lê Thị Lương</t>
  </si>
  <si>
    <t>Vũ Hải Nam</t>
  </si>
  <si>
    <t>Đỗ Thị Tiện</t>
  </si>
  <si>
    <t xml:space="preserve">Em </t>
  </si>
  <si>
    <t>Vũ Đại Hiệp</t>
  </si>
  <si>
    <t>Nguyễn Văn Phương</t>
  </si>
  <si>
    <t>Nguyễn Hải Thoan</t>
  </si>
  <si>
    <t>Bác</t>
  </si>
  <si>
    <t>Vũ Thị  Anh</t>
  </si>
  <si>
    <t>Nguyễn Thị THơm</t>
  </si>
  <si>
    <t>Nguyễn Văn Quyết</t>
  </si>
  <si>
    <t>Nguyễn Thị Ngát</t>
  </si>
  <si>
    <t>Nguyễn Thị Hương</t>
  </si>
  <si>
    <t>Nguyễn Văn Thiệp</t>
  </si>
  <si>
    <t>Đinh Thị Thoa</t>
  </si>
  <si>
    <t>Nguyễn Thị Kim Lan</t>
  </si>
  <si>
    <t>Trịnh Văn Quỳnh</t>
  </si>
  <si>
    <t>Trịnh Phạm Ngọc Ánh</t>
  </si>
  <si>
    <t>Trịnh Nhật Thăng</t>
  </si>
  <si>
    <t>Nguyễn Văn Thành</t>
  </si>
  <si>
    <t>Nguyễn Thị Quyên</t>
  </si>
  <si>
    <t>Nguyễn Văn Công</t>
  </si>
  <si>
    <t>Nguyễn Văn Quân</t>
  </si>
  <si>
    <t>Nguyễn Thị Huyền Anh</t>
  </si>
  <si>
    <t>Vũ Văn Thinh</t>
  </si>
  <si>
    <t>Lê Thị Thoa</t>
  </si>
  <si>
    <t>Vũ Xuân Chính</t>
  </si>
  <si>
    <t>Nguyễn Duy Kỳ</t>
  </si>
  <si>
    <t>Nguyễn Duy Tân Cương</t>
  </si>
  <si>
    <t>Nguyễn Duy Quốc Bảo</t>
  </si>
  <si>
    <t>Lê Văn Xương</t>
  </si>
  <si>
    <t>Lê Đình Lợi</t>
  </si>
  <si>
    <t>Phạm Quang Rồng</t>
  </si>
  <si>
    <t>Trịnh Thị Hậu</t>
  </si>
  <si>
    <t>Phạm Quang Long</t>
  </si>
  <si>
    <t>Nguyễn Văn Đồng</t>
  </si>
  <si>
    <t>Nguyễn Thị Thanh</t>
  </si>
  <si>
    <t>Vũ Trọng Bình</t>
  </si>
  <si>
    <t>Vũ Quang Huy</t>
  </si>
  <si>
    <t>Vũ Quang Minh</t>
  </si>
  <si>
    <t>Vũ Hồng Bảo Ngọc</t>
  </si>
  <si>
    <t>Nguyễn Thành Nhuân</t>
  </si>
  <si>
    <t>Nguyễn Thị Mỹ</t>
  </si>
  <si>
    <t>Nguyễn Duy Nghĩa</t>
  </si>
  <si>
    <t>Nguyễn Minh Cảnh</t>
  </si>
  <si>
    <t>Bùi Văn Điệp</t>
  </si>
  <si>
    <t>Nguyễn Thị Quy</t>
  </si>
  <si>
    <t>Bùi Văn Thụy</t>
  </si>
  <si>
    <t>Phạm Thị Tình</t>
  </si>
  <si>
    <t>Nguyễn Thị Như Quỳnh</t>
  </si>
  <si>
    <t>Nguyễn Thanh Tùng</t>
  </si>
  <si>
    <t>Nguyễn Bảo Anh</t>
  </si>
  <si>
    <t>Nguyễn Đình Thảo</t>
  </si>
  <si>
    <t>Nguyễn Quỳnh Chi</t>
  </si>
  <si>
    <t>Nguyễn Ngọc Quỳnh Anh</t>
  </si>
  <si>
    <t>Nguyễn Ngọc Huyền Anh</t>
  </si>
  <si>
    <t>Vũ Văn Hoa</t>
  </si>
  <si>
    <t>Vũ Diệu Linh</t>
  </si>
  <si>
    <t>Vũ Đăng Khoa</t>
  </si>
  <si>
    <t>Vũ Đại Quang</t>
  </si>
  <si>
    <t>Nguyễn Thị Thuận</t>
  </si>
  <si>
    <t>Phạm Văn Quyết</t>
  </si>
  <si>
    <t>Phạm Thảo My</t>
  </si>
  <si>
    <t>Nguyễn Trọng Chi</t>
  </si>
  <si>
    <t>Đinh Thị Thanh</t>
  </si>
  <si>
    <t>Nguyễn Trọng Trường</t>
  </si>
  <si>
    <t>Nguyễn Văn Thung</t>
  </si>
  <si>
    <t>Nguyễn Đức Chính</t>
  </si>
  <si>
    <t>Nguyễn Quang Trung</t>
  </si>
  <si>
    <t>Lê Thị Tài</t>
  </si>
  <si>
    <t>Nguyễn Thúy Hằng</t>
  </si>
  <si>
    <t>Đỗ Thị Kim My</t>
  </si>
  <si>
    <t>Nguyễn Quang Trí</t>
  </si>
  <si>
    <t>Lê Thị Phương</t>
  </si>
  <si>
    <t>Trần Lê Khả Hân</t>
  </si>
  <si>
    <t>Trần Lê Hoài An</t>
  </si>
  <si>
    <t>Bùi Hà Phú</t>
  </si>
  <si>
    <t>Bùi Gia Hân</t>
  </si>
  <si>
    <t>Trịnh Văn Thứ</t>
  </si>
  <si>
    <t>Nguyễn Thị Thám</t>
  </si>
  <si>
    <t>Nguyễn Văn Thỏa</t>
  </si>
  <si>
    <t>Dương Văn Quýnh</t>
  </si>
  <si>
    <t>Dươờng Trúc Linh</t>
  </si>
  <si>
    <t>Dương Xuân Hải</t>
  </si>
  <si>
    <t>Phan Văn Giáp</t>
  </si>
  <si>
    <t>Phan Minh Chí</t>
  </si>
  <si>
    <t>Phan Chí Khang</t>
  </si>
  <si>
    <t>Phan Minh Quang</t>
  </si>
  <si>
    <t>Nguyễn Thanh Xuân</t>
  </si>
  <si>
    <t>Trần Thị Vui</t>
  </si>
  <si>
    <t>Nguyễn Đức Thụ</t>
  </si>
  <si>
    <t>Nguyễn Đức Linh</t>
  </si>
  <si>
    <t>Nguyễn Thị Dưa</t>
  </si>
  <si>
    <t>Lê Trọng Lăng</t>
  </si>
  <si>
    <t>Trần Thị Năm</t>
  </si>
  <si>
    <t>Lê Trọng Láng</t>
  </si>
  <si>
    <t>Công nhân ĐV 4</t>
  </si>
  <si>
    <t>Nơi làm việc</t>
  </si>
  <si>
    <t>Rà soát hồ sơ</t>
  </si>
  <si>
    <t xml:space="preserve"> - Đơn (K1 Điều 22)</t>
  </si>
  <si>
    <t>Người có công cách mạng (K1 Đ49 LNO)  (chứng minh đối tượng và xác nhận về nhà ở của UBND xã)</t>
  </si>
  <si>
    <t>Người thu nhập thấp, hộ nghèo, cận nghèo tại khu vực đô thị (K4 Đ49 LNO) (xác nhận của UBND xã về đối tượng)</t>
  </si>
  <si>
    <t>Người lao động; sỹ quan; công chức (K5,K6,K7 Đ49 LNO) (xác nhận đối tượng do cơ quan nơi đang làm việc về đối tượng)</t>
  </si>
  <si>
    <t>Đối tượng trả lại nhà công vụ (K8 Đ49 LNO)</t>
  </si>
  <si>
    <t>Sinh viên (K9 Đ49 LNO) (chứng minh đối tượng tại cơ sở học)</t>
  </si>
  <si>
    <t>Gia đình bị thu hồi đất nhưng chưa được bồi thường (K10 Đ49 LNO) (có tên trong Danh sách thu hồi nhà ở của cơ quan có thẩm quyền)</t>
  </si>
  <si>
    <t xml:space="preserve"> - Đối tượng và thực trạng nhà ở (K2 Điều 22)</t>
  </si>
  <si>
    <t xml:space="preserve"> - Điều kiện cư trú</t>
  </si>
  <si>
    <t xml:space="preserve"> - Điều kiện thu nhập</t>
  </si>
  <si>
    <t>K5, K6, K7 (xác nhận của đơn vị)</t>
  </si>
  <si>
    <t>K4 (tự kê khai, liên hệ Cục thuế địa phương để xác minh)</t>
  </si>
  <si>
    <t>KCN Châu Sơn</t>
  </si>
  <si>
    <t>có xác nhận của CT về thu nhập</t>
  </si>
  <si>
    <t xml:space="preserve">có hộ khẩu thường trú </t>
  </si>
  <si>
    <t>CT TNHH Daeyu vina</t>
  </si>
  <si>
    <t>Kim Bảng</t>
  </si>
  <si>
    <t>CT TNHH Hệ thống dây dầu Sumi Việt Nam</t>
  </si>
  <si>
    <t>có xác nhận của UBND xã/phường về thực trạng nhà ở</t>
  </si>
  <si>
    <t>Xác nhận của tổ dân phố, phường chỉ xác nhận chữ ký của ông tổ trưởng tổ dân phố, không xác nhận thực trạng nhà ở = &gt; chưa đạt yêu cầu</t>
  </si>
  <si>
    <t>Tên công ty</t>
  </si>
  <si>
    <t>Công ty Gemtek, KCN Đồng Văn II</t>
  </si>
  <si>
    <t>có hộ khẩu thường trú Hà Nam</t>
  </si>
  <si>
    <t>Xã/phường</t>
  </si>
  <si>
    <t>Lê Hồng Phong</t>
  </si>
  <si>
    <t>Quang Trung</t>
  </si>
  <si>
    <t>Lam Hạ</t>
  </si>
  <si>
    <t>Tiên Hiệp</t>
  </si>
  <si>
    <t>Trịnh Xá</t>
  </si>
  <si>
    <t>Thành viên gia đình</t>
  </si>
  <si>
    <t>Quan hệ</t>
  </si>
  <si>
    <t>Văn Xá</t>
  </si>
  <si>
    <t>KCN Đồng Văn IV</t>
  </si>
  <si>
    <t>Công ty TNHH JCU Việt Nam</t>
  </si>
  <si>
    <t>KCN Thanh Liêm</t>
  </si>
  <si>
    <t>Thi Sơn</t>
  </si>
  <si>
    <t>Công ty TNHH Intersach Việt Nam</t>
  </si>
  <si>
    <t>Nhật Tân</t>
  </si>
  <si>
    <t>Công ty TNHH may sao Việt Hà Nam</t>
  </si>
  <si>
    <t>có xác nhận của UBND xã/phường về thực trạng nhà ở (chưa có nhà riêng)</t>
  </si>
  <si>
    <t>Công ty cổ phần sơ sợi Vikohasan</t>
  </si>
  <si>
    <t>Dương Thị Hảo</t>
  </si>
  <si>
    <t>Công ty TNHH dệt may Hà Nam</t>
  </si>
  <si>
    <t>thiếu nội dung kê khai về đối tượng</t>
  </si>
  <si>
    <t>Công ty TNHH Park Electronics Vina</t>
  </si>
  <si>
    <t>Công ty TNHH Điện tử Việt Nam Tachibana</t>
  </si>
  <si>
    <t>Công ty TNHH Yokowo Việt Nam</t>
  </si>
  <si>
    <t>Khu công nghiệp Đồng Văn IV</t>
  </si>
  <si>
    <t>có xác nhận của xã, Cty</t>
  </si>
  <si>
    <t>Công ty TNHH Daeyuvina</t>
  </si>
  <si>
    <t>Công ty TNHH điện tử việt Nam Tachibana</t>
  </si>
  <si>
    <t>Khu công nghiệp Đồng Văn II</t>
  </si>
  <si>
    <t>Công ty TNHH Gentherm Việt Nam</t>
  </si>
  <si>
    <t xml:space="preserve">xác nhận của Giám đốc nhân sự </t>
  </si>
  <si>
    <t>Công ty TNHH hệ thống dây dẫn sumi việt Nam</t>
  </si>
  <si>
    <t>Công ty TNHH Kangin Electronic Technology</t>
  </si>
  <si>
    <t>Khu công nghiệp Đồng Văn I</t>
  </si>
  <si>
    <t>Công ty TNHH L.sea</t>
  </si>
  <si>
    <t>Công ty TNHH Park electronics Vina</t>
  </si>
  <si>
    <t>Kiều Văn Cương</t>
  </si>
  <si>
    <t>Công ty TNHH Anam electronics Việt Nam</t>
  </si>
  <si>
    <t>Công ty TNHH Ace Antenna</t>
  </si>
  <si>
    <t>xác nhận của Giám đốc tài chính;</t>
  </si>
  <si>
    <t>Công ty TNHH khí công nghiệp Đức An</t>
  </si>
  <si>
    <t>Công ty TNHH L&amp;M vina</t>
  </si>
  <si>
    <t>Công ty CP đầu tư T&amp;D</t>
  </si>
  <si>
    <t>Công ty TNHH SX và thương mại Duy Lợi</t>
  </si>
  <si>
    <t>Khu công nghiệp Đồng Văn III</t>
  </si>
  <si>
    <t>xác nhận thuê nhà</t>
  </si>
  <si>
    <t>Công ty CP Vikohasan</t>
  </si>
  <si>
    <t>chưa có xác nhận của xã (mới xác nhận chữ ký của trưởng thôn)</t>
  </si>
  <si>
    <t>Công ty ACE Antena</t>
  </si>
  <si>
    <t>Công ty TNHH MTV sản xuất Thái Bình Dương Việt Nam</t>
  </si>
  <si>
    <t>Công ty TNHH Syncmold Việt Nam</t>
  </si>
  <si>
    <t>Công ty TNHH Daesung Hà Nam</t>
  </si>
  <si>
    <t>mẫu 03 chưa có kê khai thực trạng nhà ở</t>
  </si>
  <si>
    <t>Công ty TNHH Daejee vina</t>
  </si>
  <si>
    <t>Mẫu 03 chưa kê khai thực trạng nhà ở</t>
  </si>
  <si>
    <t>kê khai thành viên gia đình chưa đủ theo sổ hộ khẩu</t>
  </si>
  <si>
    <t>Công ty CP dược VTYT Hà Nam</t>
  </si>
  <si>
    <t>Công ty TNHH sinfonia microtec Việt Nam</t>
  </si>
  <si>
    <t>Công ty TNHH Nhân lực Hòa Bình</t>
  </si>
  <si>
    <t>Công ty TNHH JT Sensor Vina</t>
  </si>
  <si>
    <t>Công ty TNHH park Electronics Vina</t>
  </si>
  <si>
    <t>xác nhận của Cty không hợp lệ</t>
  </si>
  <si>
    <t>Công ty cung ứng nhân lực Hòa Bình</t>
  </si>
  <si>
    <t>Mẫu 03 chưa có xác nhận của UBND xã về thực trạng nhà ở; Đơn, Mẫu 03 không đầy đủ thông tin theo quy định (đối tượng, thực trạng nhà ở, thời gian,…); thiếu mẫu 08; không có sổ hộ khẩu</t>
  </si>
  <si>
    <t>thiếu đơn, mẫu 03 xác nhận không đúng; thiếu mẫu 08; thiếu giấy tờ về tạm trú</t>
  </si>
  <si>
    <t>Mẫu 03 chưa có xác nhận của UBND xã về thực trạng nhà ở; Đơn, Mẫu 03 không đầy đủ thông tin theo quy định (đối tượng, thực trạng nhà ở, thời gian,…); thiếu mẫu 08; không có sổ hộ khẩu;</t>
  </si>
  <si>
    <t>Mẫu hồ sơ không theo quy định; đơn sai; thiếu mẫu 03, mẫu 08, hộ khẩu</t>
  </si>
  <si>
    <t>thiếu đơn, mẫu 03 thiếu thông tin; thiếu mẫu 08; thiếu hộ khẩu</t>
  </si>
  <si>
    <t>thiếu xác nhận xã mẫu 03, thiếu mẫu 08, hộ khẩu</t>
  </si>
  <si>
    <t>Tỉnh</t>
  </si>
  <si>
    <t>Phủ Lý</t>
  </si>
  <si>
    <t>Thôn</t>
  </si>
  <si>
    <t>Duy Tiên</t>
  </si>
  <si>
    <t>Tiên Nội</t>
  </si>
  <si>
    <t>Châu Giang</t>
  </si>
  <si>
    <t>Duy Hải</t>
  </si>
  <si>
    <t>Bạch Xá</t>
  </si>
  <si>
    <t>Hoàng Đông</t>
  </si>
  <si>
    <t>Ngọc Động</t>
  </si>
  <si>
    <t>Đồng Văn</t>
  </si>
  <si>
    <t>Phú Xuyên</t>
  </si>
  <si>
    <t>Khả Phong</t>
  </si>
  <si>
    <t>Đại Cương</t>
  </si>
  <si>
    <t>Tân Sơn</t>
  </si>
  <si>
    <t>Đồng Hóa</t>
  </si>
  <si>
    <t>Lý Nhân</t>
  </si>
  <si>
    <t>Dương Cương</t>
  </si>
  <si>
    <t>Thịnh Đại</t>
  </si>
  <si>
    <t>Văn Bối</t>
  </si>
  <si>
    <t>Nhật Tựu</t>
  </si>
  <si>
    <t>TDP Chuông</t>
  </si>
  <si>
    <t>TDP Vực Vòng</t>
  </si>
  <si>
    <t>Tổ 9</t>
  </si>
  <si>
    <t>Tổ 4</t>
  </si>
  <si>
    <t>Đình Tràng</t>
  </si>
  <si>
    <t>An Ngoại</t>
  </si>
  <si>
    <t>Trung Đồng</t>
  </si>
  <si>
    <t>Thôn 2</t>
  </si>
  <si>
    <t>Thôn 6</t>
  </si>
  <si>
    <t>Lát Nhuế</t>
  </si>
  <si>
    <t>Đồng Lạc</t>
  </si>
  <si>
    <t>Yên Lạc</t>
  </si>
  <si>
    <t>Lê Hồ</t>
  </si>
  <si>
    <t>Phương Thượng</t>
  </si>
  <si>
    <t>Tượng Lĩnh</t>
  </si>
  <si>
    <t>Lưu Phú Mỹ</t>
  </si>
  <si>
    <t>Quang Thừa</t>
  </si>
  <si>
    <t xml:space="preserve">Cầu ấp </t>
  </si>
  <si>
    <t>Xóm 8</t>
  </si>
  <si>
    <t>Thanh Sơn</t>
  </si>
  <si>
    <t>Thanh Nội 1</t>
  </si>
  <si>
    <t>Xóm 2</t>
  </si>
  <si>
    <t>Quế</t>
  </si>
  <si>
    <t>Tổ 2</t>
  </si>
  <si>
    <t>Thụy Sơn</t>
  </si>
  <si>
    <t>Thụy Lôi</t>
  </si>
  <si>
    <t>Hoàng Thượng</t>
  </si>
  <si>
    <t>Hoàng Hạ</t>
  </si>
  <si>
    <t>An Nhân</t>
  </si>
  <si>
    <t>TDP Kim Hòa</t>
  </si>
  <si>
    <t>Yên Bắc</t>
  </si>
  <si>
    <t>TDP Động Linh</t>
  </si>
  <si>
    <t>TDP Tú</t>
  </si>
  <si>
    <t>Thanh Chương</t>
  </si>
  <si>
    <t>Thanh Lĩnh</t>
  </si>
  <si>
    <t>Duyên Giang</t>
  </si>
  <si>
    <t xml:space="preserve">Chuyên Ngoại </t>
  </si>
  <si>
    <t>Lỗ Hà</t>
  </si>
  <si>
    <t>Ứng Hòa</t>
  </si>
  <si>
    <t>Việt Trì</t>
  </si>
  <si>
    <t>Phú Thọ</t>
  </si>
  <si>
    <t>Văn Lý</t>
  </si>
  <si>
    <t>Hồ sơ chưa hợp lệ, đề nghị làm lại</t>
  </si>
  <si>
    <t>Huyện</t>
  </si>
  <si>
    <t>CCCD</t>
  </si>
  <si>
    <t>Thôn 1</t>
  </si>
  <si>
    <t>- Có đăng ký hộ khẩu thường trú tại phường Lê Hồng Phong.
- Chưa có đất thuộc sở hữu
- Chưa có nhà ở</t>
  </si>
  <si>
    <t>- Có đăng ký hộ khẩu thường trú tại phường Quang Trung
- Chưa Có đất thuộc sở hữu
- Chưa Có nhà ở</t>
  </si>
  <si>
    <t>- Có đăng ký hộ khẩu thường trú tại xã Tiên Hiệp.
- Chưa Có đất thuộc sở hữu
- Chưa Có nhà ở</t>
  </si>
  <si>
    <t>- Có đăng ký hộ khẩu thường trú tại xã Trịnh Xá.
- Chưa Có đất thuộc sở hữu
- Chưa Có nhà ở</t>
  </si>
  <si>
    <t>- Có đăng ký hộ khẩu thường trú tại phường Lam Hạ.
- Chưa Có đất thuộc sở hữu
- Chưa Có nhà ở.
- Đính chính tên Chồng: Lâm Quốc Ngọ</t>
  </si>
  <si>
    <t>Lâm Quốc Ngọ</t>
  </si>
  <si>
    <t>Hộ gia đình đang sinh sống tại nhà bố đẻ anh Nam, chưa có nhà, đất ở thuộc sở hữu, chưa được hưởng chính sách hỗ trợ nhà ở, đất ở dưới mọi hình thức tại nơi sinh sống</t>
  </si>
  <si>
    <t>Đang sinh sống trên thửa đất của anh trai tại thửa đất số 303 tờ bản đồ PL3 có diện tích 106m2;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</si>
  <si>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97 tờ bản đồ PL3 có diện tích 114m2;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</si>
  <si>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130 tờ bản đồ PL6 có diện tích ONT 218m2;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</si>
  <si>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156 tờ bản đồ PL5 có diện tích 196m2;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</si>
  <si>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10 tờ bản đồ PL7 có diện tích 163m2;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</si>
  <si>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cụm công nghiệp Nhật Tân;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</si>
  <si>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82 tờ bản đồ PL14 có diện tích 104m2; có đất ở thuộc sở hữu tại thửa 222 tờ bản đồ PL12;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</si>
  <si>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182 tờ bản đồ PL8 có diện tích 147m2;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</si>
  <si>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47 tờ bản đồ PL19 có diện tích 100m2;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</si>
  <si>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261 tờ bản đồ PL9 có diện tích 555m2;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</si>
  <si>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122 tờ bản đồ PL1 - tờ 7 có diện tích 100m2;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</si>
  <si>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323 tờ bản đồ PL13 có diện tích 208m2;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</si>
  <si>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trên đất VAC;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</si>
  <si>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561 tờ bản đồ PL7 có diện tích 145m2;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</si>
  <si>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276 tờ bản đồ PL6 có diện tích 199m2;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</si>
  <si>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59 tờ bản đồ PL9 có diện tích 156m2;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</si>
  <si>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ở trọ;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</si>
  <si>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161 tờ bản đồ PL5 có diện tích 220m2;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</si>
  <si>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157 tờ bản đồ PL3 có diện tích 258m2;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</si>
  <si>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chồng tại thửa đất số 343 tờ bản đồ PL2 có diện tích 168m2 ( theo hồ sơ quản lý đứng tên ông Phạm Văn Thịnh);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</si>
  <si>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136 tờ bản đồ PL1 có diện tích 160m2;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</si>
  <si>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Không có nhà ở cố định</t>
  </si>
  <si>
    <t>Đang sinh sống cùng bố mẹ tại thửa đất số 33 tờ bản đồ PL12 có diện tích 122m2;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</si>
  <si>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43 tờ bản đồ PL5 có diện tích 336m2;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</si>
  <si>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15 tờ bản đồ PL10 có diện tích 160m2;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</si>
  <si>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341 tờ bản đồ PL5 có diện tích 172m2;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</si>
  <si>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497 tờ bản đồ PL7 có diện tích 112m2;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</si>
  <si>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228 tờ bản đồ PL1 có diện tích 176m2;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</si>
  <si>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167 tờ bản đồ PL3 có diện tích 518m2;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</si>
  <si>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417 tờ bản đồ số 1 có diện tích 130m2;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</si>
  <si>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bà: Nguyễn Thị Liên, hộ khẩu thường trú: TDP Ngọc Động, Hoàng Đông, Duy Tiên, Hà Nam, chưa có nhà ở trên đất, đất ở thuộc sử hữu, chưa được hưởng chính sách hỗ trợ nhà ở, đất ở dưới mọi hình thức tại nơi sinh sống, nhà ở thuộc sở hữu của bố chồng (Nguyễn văn Lượng): 8 m2/người, bình quân thu nhập : 6,5  triệu/người/năm</t>
  </si>
  <si>
    <t>ông: Đỗ Văn Hiển, hộ khẩu thường trú: TDP Hoàng Thượng, Hoàng Đông, Duy Tiên, Hà Nam, chưa có nhà ở, đất ở thuộc sở hữu, chưa được hưởng chính sách hỗ trợ nhà ở, đất ở dưới mọi hình thức tại nơi sinh sống, hiện nay đang ở nhà  thuộc sở hữu của ông Đỗ văn Quang (bố đẻ):12   m2/người, bình quân thu nhập: 6,7 triệu/người/năm</t>
  </si>
  <si>
    <t>bà: Đỗ Thị Út, hộ khẩu thường trú: TDP Hoàng Hạ, Hoàng Đông, Duy Tiên,Hà Nam, chưa có nhà ở, đất ở thuộc sở hữu, chưa được hưởng chính sách hỗ trợ nhà ở, đất ở dưới mọi hình thức tại nơi sinh sống, hiện nay đang ở nơi sản xuất Đa canh, phường Duy Hải, Duy Tiên, Hà Nam, bình quân thu nhập: 6,6  triệu/người/năm</t>
  </si>
  <si>
    <t>bà: Nguyễn Thị Thanh Huyền, hộ khẩu thường trú: TDP Bạch Xá, Hoàng Đông, Duy Tiên, Hà Nam, chưa có nhà ở, đất ở thuộc sở hữu, chưa được hưởng chính sách hỗ trợ nhà ở, đất ở dưới mọi hình thức tại nơi sinh sống, nhà ở thuộc sở hữu của ông Nguyễn hữu Ngàn(Bố đẻ): 12  m2/người, bình quân thu nhập : 6,6  triệu/người/năm</t>
  </si>
  <si>
    <t>bà: Nguyễn thị Thủy, hộ khẩu thường trú: T DP An Nhân, Hoàng Đông, Duy Tiên, Hà Nam, chưa có nhà ở, đất ở thuộc sở hữu, chưa được hưởng chính sách hỗ trợ nhà ở, đất ở dưới mọi hình thức tại nơi sinh sống, nhà ở thuộc sở hữu của ông:Cao văn Thịnh(Bố chồng): 9 m2/người, bình quân thu nhập: 6,5  triệu/người/năm</t>
  </si>
  <si>
    <t>hộ bà Nguyễn Thị Phương sinh năm 1991, cùng chồng là Đặng Văn Thiết, con Đặng Thị Quỳnh Như và Đặng Thị Minh Thư, Đặng Thiên Long, Hộ khẩu cả gia đình: TDP Kim Hòa, phường Tiên Nội, thị xã Duy Tiên, Chồng bà Nguyễn Thị Phương là Đặng Văn Thiết đã có đất ở do bố mẹ tặng cho mang tên Đặng Văn Thiết, số GCNQSDĐ: BV 806730 ngày cấp 30/9/2014; Nơi cấp Ủy ban nhân dân huyện Duy Tiên; Diện tích đất ở 90 m², thuộc thửa đất số 184, tờ bản đồ PL 12, địa chỉ thửa đất tại tổ dân phố Kim Hòa, phường Tiên Nội. Hiện tại hộ bà Nguyễn Thị Phương đã có nhà ở, loại nhà cấp 4 diện tích khoảng 45 m², Hộ bà Nguyễn Thị Phương chưa được hưởng hỗ trợ nhà ở, đất ở dưới mọi hình thức tại nơi sinh sống trên địa bàn phường.</t>
  </si>
  <si>
    <t>Bà Trần Thị Minh Châu, sinh năm 1990, HKTT: TDP Chuông, Chồng: Lê Thành Nam, Con: Lê Trần Thanh Phong, Không thuộc hộ nghèo, cận nghèo, Chưa có đất ở, nhà ở thuộc quyền sở hữu trên địa bàn phường Duy Minh</t>
  </si>
  <si>
    <t>Bà Nguyễn Thị Duy Ly, Sinh năm : 1995, HKTT: TDP Tú, Chồng: Lê Hồng Vinh, Con: Lê Duy Anh, Không thuộc hộ nghèo, cận nghèo, Chưa có đất ở, nhà ở thuộc quyền sở hữu trên địa bàn phường Duy Minh</t>
  </si>
  <si>
    <t>  Nguyễn Văn Kỳ, HKTT: Thanh Linh – Thanh Chương – Nghệ An, Tạm trú: TDP Chuông ( Thuê nhà trọ ông Lê Thúc Sáng)  Đăng ký tạm trú 15/5/2021, Vợ Nguyễn Thị Lan, Con Nguyễn Văn Bách, Chưa có đất ở, nhà ở thuộc quyền sở hữu trên địa bàn phường Duy Minh,</t>
  </si>
  <si>
    <t>bà Nguyễn Thị Tú sinh năm 1997 hộ khẩu thường trú tại TDP Tam Giáp phường Duy Hải, thị xã Duy Tiên tỉnh Hà Nam, đã kết hôn với ông HeYongShan sinh năm 1984 quốc tịch Trung Quốc, hiện bà Tú và chống đang sinh sống và ở cùng gia đình bố mẹ đẻ của bà Tú. Bà Tú chưa có đất ở nhà ở và đất ở thuộc sở hữu, chưa được hưởng bất kỳ chính sách hỗ trợ nào về nhà ở và đất ở.</t>
  </si>
  <si>
    <t>bà Phạm Thị Thêm (Phạm Thị Thêu) sinh năm 1985, có chồng là Lê Văn Hậu sinh năm 1983, con Lê trọng Vũ sinh năm 2005, con Lê mạnh trường sinh năm 2007, con Lê Thanh Mai sinh năm 2013, hộ khẩu thường trú tại TDP  Đông Hải phường Duy Hải, thị xã Duy Tiên tỉnh Hà Nam, Hiện gia đình bà Phạm Thị Thêu đăng sinh sống tại TDP Đông Hải, nhà ở cấp IV diện tích 50m2, Ông  Lê văn Hậu có thửa  đất số 319 phụ lực 8 diện tích 182m2; loại đất: đất vườn, hiện tại bà Phạm thị Thêu chưa có đất ở thuộc sở hữu, chưa được hưởng bất kỳ chính sách hỗ trợ nào về nhà ở và đất ở.</t>
  </si>
  <si>
    <t>không thuộc hộ nghèo, cận nghèo, chưa có đấtở, nhà ở thuộc quyền sở hữu</t>
  </si>
  <si>
    <t>Hộ gia đình bà Bùi Thị Lan Anh; Năm sinh: 1995, Hộ khẩu thường trú thôn Bái Xuyên, xã Minh Tân, huyện Phú Xuyên, TP Hà Nội, Chồng: Trần Đức Thành, Con đẻ: Trần Bùi An Nhiên, Không có đất ở, nhà ở thuộc quyền sở hữu tại phường Đồng Văn. Số điện thoại: 0378140410; Số CCCD: 001195041731, tạm trú tại TDP Nguyễn Hữu Tiến, phường Đồng Văn, thị xã Duy Tiên, tỉnh Hà Nam. (Thời gian từ 10/6/2021 đến 10/6/2022, hiện đang hết hạn tạm trú và đang xin cấp thêm).</t>
  </si>
  <si>
    <t>Hộ gia đình bà Trần Thị Phương Anh; Năm sinh: 2001 Hộ khẩu thường trú thôn Bái Xuyên, xã Minh Tân, huyện Phú Xuyên, TP Hà Nội, Bố đẻ: Trần Đức Tiến, Mẹ đẻ: Đỗ Thị Hạnh, Em trai: Trần Tuấn Anh, Không có đất ở, nhà ở thuộc quyền sở hữu tại phường Đồng Văn, Tạm trú tại TDP Nguyễn Hữu Tiến, phường Đồng Văn, thị xã Duy Tiên, tỉnh Hà Nam. (Thời gian từ 10/6/2021 đến 10/6/2022, hiện đang hết hạn tạm trú và đang xin cấp thêm).</t>
  </si>
  <si>
    <t xml:space="preserve">Hộ gia đình ông Tô Văn Tiến; năm sinh: 1995, Hộ khẩu thường trú thôn Du Đồng, xã Đại Hùng, huyện Ứng Hòa, TP Hà Nội, Bố đẻ: Tô Văn Tăng, Mẹ đẻ: Nguyễn Thị Hân, Chị gái: Tô Thị Hạnh,  Không có đất ở, nhà ở thuộc quyền sở hữu tại phường Đồng Văn, Tạm trú tại Khu Đô thị sân bóng, TDP Vực Vòng, phường Đồng Văn, thị xã Duy Tiên, tỉnh Hà Nam. </t>
  </si>
  <si>
    <t>Hộ gia đình ông Nguyễn Công Hoàng; năm sinh: 1984 Hộ khẩu thường trú TDP Tân Thành, phường Tân Dân, Thành phố Việt Trì, tỉnh Phú Thọ, Vợ: Trần Thị Vân Anh, Con gái: Nguyễn Linh Nhi,  Không có đất ở, nhà ở thuộc quyền sở hữu tại phường Đồng Văn, Tạm trú tại TDP Nguyễn Hữu Tiến, phường Đồng Văn, thị xã Duy Tiên, tỉnh Hà Nam. (Thời gian từ 29/6/2021 đến 29/6/2022, hiện đang hết hạn tạm trú và đang xin cấp thêm).</t>
  </si>
  <si>
    <r>
      <t>Phạm Thị Kim Cúc sinh năm 1991, chồng: Vũ Minh Cường sinh năm 1982.      Hộ khẩu thường trú: TDP Đôn Lương, phường Yên Bắc, thị xã Duy Tiên, tỉnh Hà Nam. Về đất ở hiện tại chị Phạm Thị Kim Cúc và anh Vũ Minh Cường đang ở cùng thửa đất với ông Vũ Chí Thức và bà Trịnh Thị Luột là bố mẹ đẻ anh Vũ Minh Cường. Ông Vũ chí Thức và bà trịnh thị luột là chủ sử dụng đất tại số thửa 43, tờ PL số 8, tổng diện tích 352m</t>
    </r>
    <r>
      <rPr>
        <vertAlign val="superscript"/>
        <sz val="12"/>
        <color rgb="FF000000"/>
        <rFont val="Times New Roman"/>
        <family val="1"/>
      </rPr>
      <t>2</t>
    </r>
    <r>
      <rPr>
        <sz val="12"/>
        <color rgb="FF000000"/>
        <rFont val="Times New Roman"/>
        <family val="1"/>
      </rPr>
      <t xml:space="preserve"> trong đó: Đất ODT 270m</t>
    </r>
    <r>
      <rPr>
        <vertAlign val="superscript"/>
        <sz val="12"/>
        <color rgb="FF000000"/>
        <rFont val="Times New Roman"/>
        <family val="1"/>
      </rPr>
      <t>2</t>
    </r>
    <r>
      <rPr>
        <sz val="12"/>
        <color rgb="FF000000"/>
        <rFont val="Times New Roman"/>
        <family val="1"/>
      </rPr>
      <t>; Đất LNK 82m</t>
    </r>
    <r>
      <rPr>
        <vertAlign val="superscript"/>
        <sz val="12"/>
        <color rgb="FF000000"/>
        <rFont val="Times New Roman"/>
        <family val="1"/>
      </rPr>
      <t>2</t>
    </r>
    <r>
      <rPr>
        <sz val="12"/>
        <color rgb="FF000000"/>
        <rFont val="Times New Roman"/>
        <family val="1"/>
      </rPr>
      <t>, địa chỉ thửa đất tại TDP Đôn Lương, phường Yên Bắc, thị xã Duy Tiên, tỉnh Hà Nam. Ông Thức và bà Luột sinh được 5 người con, chị Bằng, Chị Oanh, chị Thịnh, Chị hiền và anh Vũ Minh Cường , hiện tại vợ chồng anh Cường và chị Cúc ở cùng nhà với bố mẹ, ngoài ra chị cúc và anh cường không có nhà và thửa đất ở nào khác trên địa bàn phường.</t>
    </r>
  </si>
  <si>
    <r>
      <t>Trường hợp bà Nguyễn Thu Hiền sinh năm 1989, Có: Bố đẻ Nguyễn Trung Chấp sinh năm 1950, Mẹ đẻ Vũ Thị Thành sinh năm 1960, Con gái Nguyễn Ngọc Hải Anh sinh năm 2019, Cùng có Hộ khẩu thường trú tại TDP Tây Duyên Giang, phường Châu Giang, thị xã Duy Tiên, tỉnh Hà Nam, Ông Nguyễn Trung Chấp và bà Vũ Thị Thành sở hữu thửa đất số 216 - Tờ bản đồ PL19 - Bản đồ địa chính phường Châu Giang. Diện tích 765 m</t>
    </r>
    <r>
      <rPr>
        <vertAlign val="superscript"/>
        <sz val="12"/>
        <color rgb="FF000000"/>
        <rFont val="Times New Roman"/>
        <family val="1"/>
      </rPr>
      <t>2</t>
    </r>
    <r>
      <rPr>
        <sz val="12"/>
        <color rgb="FF000000"/>
        <rFont val="Times New Roman"/>
        <family val="1"/>
      </rPr>
      <t>, trong đó đất ở 300 m</t>
    </r>
    <r>
      <rPr>
        <vertAlign val="superscript"/>
        <sz val="12"/>
        <color rgb="FF000000"/>
        <rFont val="Times New Roman"/>
        <family val="1"/>
      </rPr>
      <t>2</t>
    </r>
    <r>
      <rPr>
        <sz val="12"/>
        <color rgb="FF000000"/>
        <rFont val="Times New Roman"/>
        <family val="1"/>
      </rPr>
      <t>, đất vườn 465 m</t>
    </r>
    <r>
      <rPr>
        <vertAlign val="superscript"/>
        <sz val="12"/>
        <color rgb="FF000000"/>
        <rFont val="Times New Roman"/>
        <family val="1"/>
      </rPr>
      <t>2</t>
    </r>
    <r>
      <rPr>
        <sz val="12"/>
        <color rgb="FF000000"/>
        <rFont val="Times New Roman"/>
        <family val="1"/>
      </rPr>
      <t>. Trên đất có căn nhà cấp IV, diện tích 50m</t>
    </r>
    <r>
      <rPr>
        <vertAlign val="superscript"/>
        <sz val="12"/>
        <color rgb="FF000000"/>
        <rFont val="Times New Roman"/>
        <family val="1"/>
      </rPr>
      <t>2</t>
    </r>
    <r>
      <rPr>
        <sz val="12"/>
        <color rgb="FF000000"/>
        <rFont val="Times New Roman"/>
        <family val="1"/>
      </rPr>
      <t>, Bà Nguyễn Thu Hiền và con gái đang thuê nhà ở tại TDP số 3, phường Hòa Mạc, thị xã Duy Tiên, tỉnh Hà Nam, bà Nguyễn Thu Hiền chưa có đất ở, nhà ở thuộc quyền sở hữu trên địa bàn phường Châu Giang; không thuộc diện hộ nghèo, hộ cận nghèo; chưa được hưởng bất kỳ chính sách hỗ trợ nào về nhà ở và đất ở.</t>
    </r>
  </si>
  <si>
    <t>bà: Phạm Thị Mai, hộ khẩu thường trú: TDP An Nhân, Hoàng Đông, Duy Tiên, Hà Nam, chưa có nhà ở, đất ở thuộc sở hữu, chưa được hưởng chính sách hỗ trợ nhà ở, đất ở dưới mọi hình thức tại nơi sinh sống, nhà ở hiện nay thuộc sở hữu của ông Phạm Văn Thu (Bố đẻ): 9 m2/người, bình quân thu nhập: 6,3 triệu/người/năm</t>
  </si>
  <si>
    <t>Kết quả xác minh về thực trạng nhà ở</t>
  </si>
  <si>
    <t>Đỗ Đức Khuyến</t>
  </si>
  <si>
    <t>Số CMND</t>
  </si>
  <si>
    <t>có xác nhận của CT về đối tượng - Công nhân</t>
  </si>
  <si>
    <t>có xác nhận của CT về thu nhập; có hộ khẩu</t>
  </si>
  <si>
    <t>chưa có xác nhận của công ty, mới có xác nhận của Trưởng phòng HCNS</t>
  </si>
  <si>
    <t>chưa có xác nhận của công ty, mới có xác nhận của Bộ phận quản lý</t>
  </si>
  <si>
    <t>Nguyễn Thị Huế</t>
  </si>
  <si>
    <t>có xác nhận của CT</t>
  </si>
  <si>
    <t>có hộ khẩu thường trú, thiếu bản phô tô công chứng hộ khẩu của bố đẻ</t>
  </si>
  <si>
    <t>Trần Thị Nhàn</t>
  </si>
  <si>
    <t>Vũ Ngọc Toản</t>
  </si>
  <si>
    <t>Đinh Văn Chính</t>
  </si>
  <si>
    <t xml:space="preserve"> Chồng</t>
  </si>
  <si>
    <t>Lê Phạm Như Ngọc</t>
  </si>
  <si>
    <t>Phạm Văn Hải</t>
  </si>
  <si>
    <t>Trần Văn Kỳ</t>
  </si>
  <si>
    <t>bố</t>
  </si>
  <si>
    <t>Đoàn Thị Lâm</t>
  </si>
  <si>
    <t>chưa có xác nhận của công ty , xác nhận của trưởng phòng HCNS</t>
  </si>
  <si>
    <t>thiếu xác nhận của Cty, xác nhận của Trưởng phòng hành chính nhân sự</t>
  </si>
  <si>
    <t>chưa có xác nhận của công ty, chỉ có xác nhận của trưởng phòng HCNS</t>
  </si>
  <si>
    <t>Đỗ Văn Quang</t>
  </si>
  <si>
    <t>Lê Thị Tuyến</t>
  </si>
  <si>
    <t>Tạ Văn Bính</t>
  </si>
  <si>
    <t>Nguyễn Thị Kim Hằng</t>
  </si>
  <si>
    <t>bố chồng</t>
  </si>
  <si>
    <t>mẹ chồng</t>
  </si>
  <si>
    <t>không có hồ sơ</t>
  </si>
  <si>
    <t>Nguyễn Hữu Ngàn</t>
  </si>
  <si>
    <t>kê khai không có thời gian, thiếu bản sao hộ khẩu</t>
  </si>
  <si>
    <t>Vũ Tri Thức</t>
  </si>
  <si>
    <t>Trịnh Thị Luột</t>
  </si>
  <si>
    <t xml:space="preserve">chưa có xác nhận của công ty, mới có xác nhận của trưởng phòng hành chính nhân sự </t>
  </si>
  <si>
    <t>đăng ký tạm trú từ 15/5/2021 đến 24/4/2022, chưa có gia hạn, chưa có xác nhận của bảo hiểm xã hội</t>
  </si>
  <si>
    <t>chưa có xác nhận về thực trạng nhà ở của UBND xã</t>
  </si>
  <si>
    <t>Phạm Thị Thêu</t>
  </si>
  <si>
    <t>thiếu bản sao chứng thực hộ khẩu</t>
  </si>
  <si>
    <t>Thiếu giấy xác nhận tạm trú; giấy xác nhận bảo hiểm</t>
  </si>
  <si>
    <t>thiếu giấy xác nhận đóng bảo hiểm từ 01 năm trở lên</t>
  </si>
  <si>
    <t>xem lại</t>
  </si>
  <si>
    <t>F</t>
  </si>
  <si>
    <t>Loại</t>
  </si>
  <si>
    <t>loại</t>
  </si>
  <si>
    <t>Xem lại</t>
  </si>
  <si>
    <t xml:space="preserve">Xin lại </t>
  </si>
  <si>
    <t>`1</t>
  </si>
  <si>
    <t>xin lại</t>
  </si>
  <si>
    <t>xinlai</t>
  </si>
  <si>
    <t>xinlaij</t>
  </si>
  <si>
    <t>Xác nhận của Trưởng phòng NS: 14 hs</t>
  </si>
  <si>
    <t>KCN ĐV IV: 42 bộ</t>
  </si>
  <si>
    <t>Thu Nhập Thấp : 15</t>
  </si>
  <si>
    <t>KCN khác: 30bô thì có 14 bộ đang xác nhận của TP nhân sự và cán bộ quản lý</t>
  </si>
  <si>
    <t>An Đông</t>
  </si>
  <si>
    <t>Kiều Nguyễn Tú Quỳnh</t>
  </si>
  <si>
    <t>035089003614</t>
  </si>
  <si>
    <t>03509102241</t>
  </si>
  <si>
    <t>036189001649</t>
  </si>
  <si>
    <t>035084003581</t>
  </si>
  <si>
    <t>161384582</t>
  </si>
  <si>
    <t>161188284</t>
  </si>
  <si>
    <t>161151731</t>
  </si>
  <si>
    <t>168300484</t>
  </si>
  <si>
    <t>163275612</t>
  </si>
  <si>
    <t>035091003305</t>
  </si>
  <si>
    <t>035085005345</t>
  </si>
  <si>
    <t>168262543</t>
  </si>
  <si>
    <t>168485574</t>
  </si>
  <si>
    <t>035062011363</t>
  </si>
  <si>
    <t>036163002734</t>
  </si>
  <si>
    <t>272488338</t>
  </si>
  <si>
    <t>Đặng Thiên Long</t>
  </si>
  <si>
    <t>035044000135</t>
  </si>
  <si>
    <t>035145000163</t>
  </si>
  <si>
    <t>035082000915</t>
  </si>
  <si>
    <t>035319005633</t>
  </si>
  <si>
    <t>035202005257</t>
  </si>
  <si>
    <t>035087001219</t>
  </si>
  <si>
    <t>035067002031</t>
  </si>
  <si>
    <t>035168002183</t>
  </si>
  <si>
    <t>168112264</t>
  </si>
  <si>
    <t>168142603</t>
  </si>
  <si>
    <t>161485789</t>
  </si>
  <si>
    <t>001079052806</t>
  </si>
  <si>
    <t>001092019665</t>
  </si>
  <si>
    <t>111550365</t>
  </si>
  <si>
    <t>001168004281</t>
  </si>
  <si>
    <t>025191016710</t>
  </si>
  <si>
    <t>035091001205</t>
  </si>
  <si>
    <t>0350940002153</t>
  </si>
  <si>
    <t>035084004283</t>
  </si>
  <si>
    <t>035172000412</t>
  </si>
  <si>
    <t>035089002773</t>
  </si>
  <si>
    <t>035090002922</t>
  </si>
  <si>
    <t>035096002802</t>
  </si>
  <si>
    <t>035169008712</t>
  </si>
  <si>
    <t>035093003346</t>
  </si>
  <si>
    <t>0350950000700</t>
  </si>
  <si>
    <t>035197008085</t>
  </si>
  <si>
    <t>035095003388</t>
  </si>
  <si>
    <t>035218006537</t>
  </si>
  <si>
    <t>035092002373</t>
  </si>
  <si>
    <t>035064008692</t>
  </si>
  <si>
    <t>035166007518</t>
  </si>
  <si>
    <t>035194001242</t>
  </si>
  <si>
    <t>035069002800</t>
  </si>
  <si>
    <t>035171001840</t>
  </si>
  <si>
    <t>035060005848</t>
  </si>
  <si>
    <t>035159002073</t>
  </si>
  <si>
    <t>035194006126</t>
  </si>
  <si>
    <t>035081003987</t>
  </si>
  <si>
    <t>035164006307</t>
  </si>
  <si>
    <t>035195006293</t>
  </si>
  <si>
    <t>035084005945</t>
  </si>
  <si>
    <t>035082004523</t>
  </si>
  <si>
    <t>035085003340</t>
  </si>
  <si>
    <t>TỔNG CÔNG TY VIGLACERA -CTCP</t>
  </si>
  <si>
    <t>CÔNG TY ĐẦU TƯ HẠ TẦNG VÀ ĐÔ THỊ VIGLACERA</t>
  </si>
  <si>
    <t>Khuyến công</t>
  </si>
  <si>
    <t xml:space="preserve"> Nguyễn Hữu Tiên</t>
  </si>
  <si>
    <t xml:space="preserve"> Đông Hải</t>
  </si>
  <si>
    <t>Công an Nghệ An</t>
  </si>
  <si>
    <r>
      <t xml:space="preserve">Địa điểm xây dựng: </t>
    </r>
    <r>
      <rPr>
        <sz val="14"/>
        <rFont val="Times New Roman"/>
        <family val="1"/>
      </rPr>
      <t>xã Nhật Tựu, huyện Kim Bảng, tỉnh Hà Nam.</t>
    </r>
  </si>
  <si>
    <r>
      <t xml:space="preserve">Tên dự án: </t>
    </r>
    <r>
      <rPr>
        <sz val="14"/>
        <rFont val="Times New Roman"/>
        <family val="1"/>
      </rPr>
      <t>Nhà ở xã hội  KTX4A thuộc ô đất KTX4, Dự án Khu dịch vụ, nhà ở công nhân KCN Đồng Văn IV.</t>
    </r>
  </si>
  <si>
    <t xml:space="preserve"> DANH SÁCH ĐỐI TƯỢNG ĐỦ ĐIỀU KIỆN MUA NHÀ Ở XÃ HỘI KTX4A THUỘC Ô ĐẤT KTX4 
</t>
  </si>
  <si>
    <t>Đạt</t>
  </si>
  <si>
    <t>có nhà</t>
  </si>
  <si>
    <t>tự do</t>
  </si>
  <si>
    <t>rút hồ sơ</t>
  </si>
  <si>
    <t>ko xin xác nhận lại dc</t>
  </si>
  <si>
    <t xml:space="preserve">Ko có BH </t>
  </si>
  <si>
    <t>Diện tích</t>
  </si>
  <si>
    <t>e báo cáo anh chốt DS trình sở:</t>
  </si>
  <si>
    <t>Tổng số hồ sơ đạt :60 bộ</t>
  </si>
  <si>
    <t>Loại: 53 bộ trong đó có:</t>
  </si>
  <si>
    <t>+ Đã có nhà  : 23 bộ</t>
  </si>
  <si>
    <t>+ Thu nhập thấp :14 bộ</t>
  </si>
  <si>
    <t>+Rút hồ sơ: 6 bộ</t>
  </si>
  <si>
    <t>+ Ko có Bảo hiểm: 7 bộ</t>
  </si>
  <si>
    <t>+ Ko xin xác nhận lại của GĐ cty: 3 bộ</t>
  </si>
  <si>
    <t xml:space="preserve">e báo anh: </t>
  </si>
  <si>
    <t>1. Tổng số hồ sơ đạt là: 71 bộ hồ sơ trong đó có:</t>
  </si>
  <si>
    <t>+ Các KCN là: 44 bộ (05 bộ đang xin xác nhận lại)</t>
  </si>
  <si>
    <t>+KCN ĐV 4 là: 27 bộ (01 bộ đang xin xác nhận lại; 07 bộ không có xác nhận Bảo hiểm)</t>
  </si>
  <si>
    <t>2. Hồ sơ không đạt:</t>
  </si>
  <si>
    <t>+ Xác nhận đã có nhà, đất: 22 bộ</t>
  </si>
  <si>
    <t>+ Lao động tự do: 14 bộ</t>
  </si>
  <si>
    <t>+ xin rút hồ sơ: 06 bộ.</t>
  </si>
  <si>
    <t>Theo QĐ 1639….. Nhà ở cho công nhân tại KCN 4 thì trong quá trình thu hồ sơ Công ty đã gặp rất nhiều khó khăn:
Các doanh nghiệp đã vào đầu tư tuy nhiên Số lượng công nhân làm việc tại các DN trong KCN còn hạn chế
Tư duy, lối sống, văn hóa công nghiệp của công nhân về nhà ở vẫn còn chưa cao
 Lao động làm việc trong KCN 4 chủ yếu là người địa phương.</t>
  </si>
  <si>
    <t xml:space="preserve">Để đảm bảo </t>
  </si>
  <si>
    <t>vay ngân hàng</t>
  </si>
  <si>
    <t xml:space="preserve"> vay</t>
  </si>
  <si>
    <t>Phan Minh Cường</t>
  </si>
  <si>
    <t>0911489290</t>
  </si>
  <si>
    <t>Công an tỉnh Hà Nam</t>
  </si>
  <si>
    <t>Phạm Ngọc Nhị</t>
  </si>
  <si>
    <t>TT Đồng Văn</t>
  </si>
  <si>
    <t>Nguyễn Thị Bích Hằng</t>
  </si>
  <si>
    <t>Công ty</t>
  </si>
  <si>
    <t>Phan Khánh Linh</t>
  </si>
  <si>
    <t>Phan Bảo Nhi</t>
  </si>
  <si>
    <t>035193006396</t>
  </si>
  <si>
    <t>Nguyễn Đình Giáp</t>
  </si>
  <si>
    <t>0978710957</t>
  </si>
  <si>
    <t>038088002845</t>
  </si>
  <si>
    <t>Lê Thị Nhung</t>
  </si>
  <si>
    <t>Nguyễn Đình Hoàng Quân</t>
  </si>
  <si>
    <t>Nguyễn Hoàng Sơn</t>
  </si>
  <si>
    <t>Đầu tư hạ tầng và Đô thị Viglcera</t>
  </si>
  <si>
    <t>TNHH HICO</t>
  </si>
  <si>
    <t>Nghiêm Văn Sáng</t>
  </si>
  <si>
    <t>Tổ 5</t>
  </si>
  <si>
    <t>CTY TNHH S-tec Vina</t>
  </si>
  <si>
    <t>Lại Thị Nhung</t>
  </si>
  <si>
    <t>Nghiêm Đức Anh</t>
  </si>
  <si>
    <t>Nghiêm Trung Hiếu</t>
  </si>
  <si>
    <t>Nguyễn Nhật Quang</t>
  </si>
  <si>
    <t>0977769936</t>
  </si>
  <si>
    <t>0352861661</t>
  </si>
  <si>
    <t>01087047486</t>
  </si>
  <si>
    <t>035097004701</t>
  </si>
  <si>
    <t>Cục Cảnh sát QLHC &amp;TTXH</t>
  </si>
  <si>
    <t>Siêu nghệ</t>
  </si>
  <si>
    <t>CTY Đầu Tư hạ tầng và đô thị Viglacera</t>
  </si>
  <si>
    <t>Lê Đức Thành</t>
  </si>
  <si>
    <t>035088011469</t>
  </si>
  <si>
    <t>Trần Thị Bích Ngọc</t>
  </si>
  <si>
    <t>Lê Đức Duy Anh</t>
  </si>
  <si>
    <t>Lê Trần Ngọc Lam</t>
  </si>
  <si>
    <t>Cty Nhựa Bình Thuận</t>
  </si>
  <si>
    <t>3(327)</t>
  </si>
  <si>
    <t>Nhân Viên</t>
  </si>
  <si>
    <t>Nhân viên</t>
  </si>
  <si>
    <t>Quan hệ với chủ hộ</t>
  </si>
  <si>
    <t>Số CMND/CCCC</t>
  </si>
  <si>
    <t>Thôn, xóm</t>
  </si>
  <si>
    <t xml:space="preserve"> DANH SÁCH ĐỐI TƯỢNG ĐỦ ĐIỀU KIỆN MUA NHÀ Ở XÃ HỘI KTX4A THUỘC LÔ ĐẤT KTX4 
</t>
  </si>
  <si>
    <t>Vũ Thị Hiên</t>
  </si>
  <si>
    <t>0988631983</t>
  </si>
  <si>
    <t>TDP Đông Ngoại</t>
  </si>
  <si>
    <t>Cty TNHH Quốc tế Vũ Gia</t>
  </si>
  <si>
    <t xml:space="preserve">Đại Cương </t>
  </si>
  <si>
    <t>Cty Đầu tư hạ tầng và Đô thị Viglacera</t>
  </si>
  <si>
    <t>Đinh Quốc Anh Dũng</t>
  </si>
  <si>
    <t>037094002765</t>
  </si>
  <si>
    <t>Trần Thị Thịnh</t>
  </si>
  <si>
    <t>008189011298</t>
  </si>
  <si>
    <t>Cty  TNHH Risuntek</t>
  </si>
  <si>
    <t>0911072686</t>
  </si>
  <si>
    <t>0986288615</t>
  </si>
  <si>
    <t>Trần Thị Thanh Hương</t>
  </si>
  <si>
    <t>Đào Gia Thịnh</t>
  </si>
  <si>
    <t>Đào Phương Vy</t>
  </si>
  <si>
    <t>0963669586</t>
  </si>
  <si>
    <t>035192003308</t>
  </si>
  <si>
    <t>Cty TNHH Syncmold Việt Nam</t>
  </si>
  <si>
    <t>Nguyễn Thu Hằng</t>
  </si>
  <si>
    <t>Hoàng Vũ Tiến Đạt</t>
  </si>
  <si>
    <t>0386511196</t>
  </si>
  <si>
    <t>020184000109</t>
  </si>
  <si>
    <t>Hoàn Dương</t>
  </si>
  <si>
    <t>Mộc Bắc</t>
  </si>
  <si>
    <t>Cty TNHH Risuntek</t>
  </si>
  <si>
    <t>Hoàng Vũ Trung Hiếu</t>
  </si>
  <si>
    <t>Hoàng Vũ Xuân Quỳnh</t>
  </si>
  <si>
    <t>Vũ Thị Huệ</t>
  </si>
  <si>
    <t>Dương Văn Hải</t>
  </si>
  <si>
    <t>0988000983</t>
  </si>
  <si>
    <t>036088014689</t>
  </si>
  <si>
    <t>Cty TNHH Moonpo Development</t>
  </si>
  <si>
    <t xml:space="preserve"> DANH SÁCH ĐỐI TƯỢNG ĐỦ ĐIỀU KIỆN DỰ KIẾN MUA NHÀ Ở XÃ HỘI KTX4A THUỘC LÔ ĐẤT KTX4.</t>
  </si>
  <si>
    <t>( Kèm theo công văn số:………./CT-KHKT ngày ……tháng………năm 2024)</t>
  </si>
  <si>
    <t>MST</t>
  </si>
  <si>
    <t>Lê Thị Tình</t>
  </si>
  <si>
    <t>TDP Đông Hải</t>
  </si>
  <si>
    <t>Công ty TNHH YURA Cable Việt Nam</t>
  </si>
  <si>
    <t>Cao Quý Tịnh</t>
  </si>
  <si>
    <t>038074002729</t>
  </si>
  <si>
    <t>Số CCCD</t>
  </si>
  <si>
    <t>035183008262</t>
  </si>
  <si>
    <t>Nguyễn Minh Châu</t>
  </si>
  <si>
    <t>Trần Thị Tính</t>
  </si>
  <si>
    <t>035183008697</t>
  </si>
  <si>
    <t>Công Ty TNHH SX DP Nanofrance</t>
  </si>
  <si>
    <t>035074002422</t>
  </si>
  <si>
    <t>Nguyễn Tiến Đức</t>
  </si>
  <si>
    <t>Nguyễn Thị Hồng Hạnh</t>
  </si>
  <si>
    <t>0987544703</t>
  </si>
  <si>
    <t>035195000066</t>
  </si>
  <si>
    <t>Luu Phú Mỹ</t>
  </si>
  <si>
    <t>Công Ty TNHH Moonpo Deve lopment</t>
  </si>
  <si>
    <t>Trần Văn Trung</t>
  </si>
  <si>
    <t>035092002530</t>
  </si>
  <si>
    <t>Trần Bảo An</t>
  </si>
  <si>
    <t>0986268619</t>
  </si>
  <si>
    <t>0384965821</t>
  </si>
  <si>
    <t>040300024250</t>
  </si>
  <si>
    <t>Phương Thượng 2</t>
  </si>
  <si>
    <t>Nguyễn Quốc Luận</t>
  </si>
  <si>
    <t>Nguyễn Thị Khánh Huyền</t>
  </si>
  <si>
    <t>035093007307</t>
  </si>
  <si>
    <t>Thôn 4</t>
  </si>
  <si>
    <t>Công ty TNHH bao bì MYS</t>
  </si>
  <si>
    <t>Trần Thị Hồng Nhung</t>
  </si>
  <si>
    <t>040191034093</t>
  </si>
  <si>
    <t>Nguyễn Ngọc Yến Nhi</t>
  </si>
  <si>
    <t>0979702593</t>
  </si>
  <si>
    <t>Công ty TNHH JT Sensor vina</t>
  </si>
  <si>
    <t>Vũ Thị Huân</t>
  </si>
  <si>
    <t>Thái Đình Tuấn</t>
  </si>
  <si>
    <t>Thái Vũ Hà Thanh</t>
  </si>
  <si>
    <t>Thái Đức Trí</t>
  </si>
  <si>
    <t>035186010536</t>
  </si>
  <si>
    <t>Công ty TNHH Bình Thuận</t>
  </si>
  <si>
    <t>0942688682</t>
  </si>
  <si>
    <t>Đàm Thị Nhung</t>
  </si>
  <si>
    <t>035301004216</t>
  </si>
  <si>
    <t>Đàm Mạnh Hùng</t>
  </si>
  <si>
    <t>Vũ Thị Lệ</t>
  </si>
  <si>
    <t>c Vinh</t>
  </si>
  <si>
    <t>C thịnh</t>
  </si>
  <si>
    <t>Toàn xn</t>
  </si>
  <si>
    <t>Hồ Thị Thúy</t>
  </si>
  <si>
    <t>035183009968</t>
  </si>
  <si>
    <t>Xóm 5</t>
  </si>
  <si>
    <t>Công ty  Anam electronics</t>
  </si>
  <si>
    <t>Dương Mạnh Hùng</t>
  </si>
  <si>
    <t>Dương Thị Mỹ Hiền</t>
  </si>
  <si>
    <t>Hồ Văn Hảo</t>
  </si>
  <si>
    <t>035092002294</t>
  </si>
  <si>
    <t>Công ty TNHH Injin diamond vina</t>
  </si>
  <si>
    <t>Đỗ Thị Thảo</t>
  </si>
  <si>
    <t>Hồ Huệ Anh</t>
  </si>
  <si>
    <t>Hồ Xuân Phúc</t>
  </si>
  <si>
    <t>Hồ Tấn Tài</t>
  </si>
  <si>
    <t>035194002876</t>
  </si>
  <si>
    <t>0985660428</t>
  </si>
  <si>
    <t>0983505972</t>
  </si>
  <si>
    <t>0988726090</t>
  </si>
  <si>
    <t>019198000123</t>
  </si>
  <si>
    <t>Tam Giáp</t>
  </si>
  <si>
    <t>Vũ Văn Hiệu</t>
  </si>
  <si>
    <t>035093000348</t>
  </si>
  <si>
    <t>Vũ Ngọc Hân</t>
  </si>
  <si>
    <t>Vũ Huyền Anh</t>
  </si>
  <si>
    <t>Vũ Việt Anh</t>
  </si>
  <si>
    <t>035082003584</t>
  </si>
  <si>
    <t>Bùi Văn Cung</t>
  </si>
  <si>
    <t>035091013984</t>
  </si>
  <si>
    <t>Đỗ Thị Dung</t>
  </si>
  <si>
    <t>Bùi Lan Hương</t>
  </si>
  <si>
    <t>Bùi Hương Lan</t>
  </si>
  <si>
    <t>035194008543</t>
  </si>
  <si>
    <t>Công ty  TNHH Risuntek</t>
  </si>
  <si>
    <t>Hồ Hữu Tuấn</t>
  </si>
  <si>
    <t>0353136222</t>
  </si>
  <si>
    <t>035083008346</t>
  </si>
  <si>
    <t>Công ty TNHH Dafon</t>
  </si>
  <si>
    <t>Dương Thị Hoa</t>
  </si>
  <si>
    <t>035191006688</t>
  </si>
  <si>
    <t>Hồ Văn Tú</t>
  </si>
  <si>
    <t>Hồ Thành Đạt</t>
  </si>
  <si>
    <t>Nguyễn Quốc Việt</t>
  </si>
  <si>
    <t>035201003065</t>
  </si>
  <si>
    <t>Siêu Nghệ</t>
  </si>
  <si>
    <t>Công ty TNHH Anpha networks</t>
  </si>
  <si>
    <t>Nguyễn Thị Huyền Diệu</t>
  </si>
  <si>
    <t>0846159779</t>
  </si>
  <si>
    <t>0983500296</t>
  </si>
  <si>
    <t>0983475386</t>
  </si>
  <si>
    <t>Phạm Thị Lý</t>
  </si>
  <si>
    <t>0366773616</t>
  </si>
  <si>
    <t>035192003838</t>
  </si>
  <si>
    <t xml:space="preserve">Công ty TNHH Autonics </t>
  </si>
  <si>
    <t>Chu Văn Tuân</t>
  </si>
  <si>
    <t>035092000642</t>
  </si>
  <si>
    <t>Chu Nhật Anh</t>
  </si>
  <si>
    <t>Chu Minh Nhât</t>
  </si>
  <si>
    <t>Trương Thị Hồng Nhung</t>
  </si>
  <si>
    <t xml:space="preserve"> </t>
  </si>
  <si>
    <t>Phạm Thùy Diễn</t>
  </si>
  <si>
    <t>097 6357808</t>
  </si>
  <si>
    <t>0376857259</t>
  </si>
  <si>
    <t>035095000787</t>
  </si>
  <si>
    <t>Điền Xá</t>
  </si>
  <si>
    <t>Công ty TNHH Lisal Vina</t>
  </si>
  <si>
    <t>Đinh Thị Tươi</t>
  </si>
  <si>
    <t>Nguyễn Minh Quân</t>
  </si>
  <si>
    <t>Nguyễn Thế Duy</t>
  </si>
  <si>
    <t>0865819518</t>
  </si>
  <si>
    <t>035099003845</t>
  </si>
  <si>
    <t>Tùng Quan</t>
  </si>
  <si>
    <t>Công ty TNHH Qisda Việt Nam</t>
  </si>
  <si>
    <t>Nguyễn Hải Đăng</t>
  </si>
  <si>
    <t>Nguyễn Thiên Phúc</t>
  </si>
  <si>
    <t>0965544501</t>
  </si>
  <si>
    <t>Nguyễn Gia Huy</t>
  </si>
  <si>
    <t>035093011180</t>
  </si>
  <si>
    <t>Phương Đàn</t>
  </si>
  <si>
    <t xml:space="preserve">Quan hệ </t>
  </si>
  <si>
    <t>035099008141</t>
  </si>
  <si>
    <t>035319004712</t>
  </si>
  <si>
    <t>035224001640</t>
  </si>
  <si>
    <t>03700001974</t>
  </si>
  <si>
    <t>035221007175</t>
  </si>
  <si>
    <t>Đỗ Thị Thanh Thảo</t>
  </si>
  <si>
    <t>03530100074</t>
  </si>
  <si>
    <t>035220007705</t>
  </si>
  <si>
    <t>035223001739</t>
  </si>
  <si>
    <t>Vũ Mạnh Tưởng</t>
  </si>
  <si>
    <t>001088013179</t>
  </si>
  <si>
    <t>Công ty TNHH ILJIN DIAMOND VINA</t>
  </si>
  <si>
    <t>Ngô Thị Hồng</t>
  </si>
  <si>
    <t>001192020314</t>
  </si>
  <si>
    <t>Vũ Mạnh Hoàng Trưởng</t>
  </si>
  <si>
    <t>Nguyễn Văn Mạnh</t>
  </si>
  <si>
    <t>0986876917</t>
  </si>
  <si>
    <t>035087003836</t>
  </si>
  <si>
    <t>Tạ Thị Thu Hà</t>
  </si>
  <si>
    <t>035314005214</t>
  </si>
  <si>
    <t>Nguyễn Hoàng Bách</t>
  </si>
  <si>
    <t>035218003618</t>
  </si>
  <si>
    <t>035194000423</t>
  </si>
  <si>
    <t>Lê Thị Oanh</t>
  </si>
  <si>
    <t>001197033420</t>
  </si>
  <si>
    <t xml:space="preserve">Minh Đức </t>
  </si>
  <si>
    <t>Đoàn Phúc Bảo</t>
  </si>
  <si>
    <t>0978564549</t>
  </si>
  <si>
    <t>035195006914</t>
  </si>
  <si>
    <t>Xóm 11</t>
  </si>
  <si>
    <t>Nguyễn Phương Thái</t>
  </si>
  <si>
    <t>035090002226</t>
  </si>
  <si>
    <t>Nguyễn Phương Bách</t>
  </si>
  <si>
    <t>Nguyễn Phương Dương</t>
  </si>
  <si>
    <t>Nguyễn Thị Tuyết</t>
  </si>
  <si>
    <t>Công ty TNHH Moonpo Development Việt Nam</t>
  </si>
  <si>
    <t>ĐT6</t>
  </si>
  <si>
    <t>Nguyễn Thị Lý</t>
  </si>
  <si>
    <t>Thôn 5</t>
  </si>
  <si>
    <t>Nguyễn Như Sơn</t>
  </si>
  <si>
    <t>035184010112</t>
  </si>
  <si>
    <t>035083005176</t>
  </si>
  <si>
    <t xml:space="preserve"> DANH SÁCH ĐỐI TƯỢNG ĐỦ ĐIỀU KIỆN DỰ KIẾN MUA NHÀ Ở XÃ HỘI KTX4A, KTX4B THUỘC LÔ ĐẤT KTX4.</t>
  </si>
  <si>
    <t>Công TNHH Moopo Developmment Việt Nam</t>
  </si>
  <si>
    <t>Công ty TNHH Công nghệ Jochu</t>
  </si>
  <si>
    <t>Hộ khẩu tạm trú</t>
  </si>
  <si>
    <t>Nguyễn Như Nghĩa</t>
  </si>
  <si>
    <t>Nguyễn thị Diễm</t>
  </si>
  <si>
    <t>Nguyễn thị Hà My</t>
  </si>
  <si>
    <t>Trung Sơn</t>
  </si>
  <si>
    <t>Đô Lương</t>
  </si>
  <si>
    <t>Công ty TNHH Meatdeli HN - Chi nhánh Hà Nam 02</t>
  </si>
  <si>
    <t>24/6/2021</t>
  </si>
  <si>
    <t>001189019573</t>
  </si>
  <si>
    <t>Viễn Đình</t>
  </si>
  <si>
    <t>Đông Lỗ</t>
  </si>
  <si>
    <t>Ứng Hoà</t>
  </si>
  <si>
    <t>035204002939</t>
  </si>
  <si>
    <t>035307001380</t>
  </si>
  <si>
    <t>035308009007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</si>
</sst>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_-;\-* #,##0.00\ _₫_-;_-* &quot;-&quot;??\ _₫_-;_-@_-"/>
    <numFmt numFmtId="164" formatCode="_-* #,##0\ _₫_-;\-* #,##0\ _₫_-;_-* &quot;-&quot;??\ _₫_-;_-@_-"/>
    <numFmt numFmtId="165" formatCode="[$-14809]d/m/yyyy;@"/>
    <numFmt numFmtId="166" formatCode="[$-1010000]d/m/yyyy;@"/>
    <numFmt numFmtId="167" formatCode="_(* #,##0_);_(* \(#,##0\);_(* &quot;-&quot;??_);_(@_)"/>
    <numFmt numFmtId="168" formatCode="0.0"/>
  </numFmts>
  <fonts count="54" x14ac:knownFonts="1">
    <font>
      <sz val="12"/>
      <color theme="1"/>
      <name val="Arial"/>
      <family val="2"/>
      <charset val="163"/>
    </font>
    <font>
      <sz val="12"/>
      <color theme="1"/>
      <name val="Times New Roman"/>
      <family val="1"/>
    </font>
    <font>
      <b/>
      <sz val="12"/>
      <color theme="1"/>
      <name val="Times New Roman"/>
      <family val="1"/>
    </font>
    <font>
      <sz val="12"/>
      <name val="Times New Roman"/>
      <family val="1"/>
    </font>
    <font>
      <sz val="12"/>
      <color rgb="FFFF0000"/>
      <name val="Times New Roman"/>
      <family val="1"/>
    </font>
    <font>
      <b/>
      <sz val="12"/>
      <color rgb="FFFF0000"/>
      <name val="Times New Roman"/>
      <family val="1"/>
    </font>
    <font>
      <sz val="11"/>
      <color theme="1"/>
      <name val="Times New Roman"/>
      <family val="1"/>
    </font>
    <font>
      <sz val="10"/>
      <color theme="1"/>
      <name val="Times New Roman"/>
      <family val="1"/>
    </font>
    <font>
      <sz val="12"/>
      <color theme="1"/>
      <name val="Arial"/>
      <family val="2"/>
      <charset val="163"/>
    </font>
    <font>
      <b/>
      <sz val="11"/>
      <color theme="1"/>
      <name val="Times New Roman"/>
      <family val="1"/>
    </font>
    <font>
      <sz val="11"/>
      <color theme="1"/>
      <name val="Arial"/>
      <family val="2"/>
      <scheme val="minor"/>
    </font>
    <font>
      <b/>
      <sz val="10"/>
      <name val="Times New Roman"/>
      <family val="1"/>
    </font>
    <font>
      <sz val="10"/>
      <name val="Times New Roman"/>
      <family val="1"/>
    </font>
    <font>
      <sz val="12"/>
      <name val="Times New Roman"/>
      <family val="1"/>
      <charset val="163"/>
    </font>
    <font>
      <sz val="12"/>
      <name val="Times New Roman"/>
      <family val="1"/>
      <charset val="163"/>
      <scheme val="major"/>
    </font>
    <font>
      <sz val="12"/>
      <color indexed="10"/>
      <name val="Times New Roman"/>
      <family val="1"/>
    </font>
    <font>
      <b/>
      <sz val="12"/>
      <name val="Times New Roman"/>
      <family val="1"/>
    </font>
    <font>
      <i/>
      <sz val="12"/>
      <name val="Times New Roman"/>
      <family val="1"/>
    </font>
    <font>
      <sz val="12"/>
      <color theme="1"/>
      <name val="Times New Roman"/>
      <family val="1"/>
      <charset val="163"/>
      <scheme val="major"/>
    </font>
    <font>
      <b/>
      <sz val="12"/>
      <name val="Times New Roman"/>
      <family val="1"/>
      <charset val="163"/>
    </font>
    <font>
      <b/>
      <u/>
      <sz val="12"/>
      <name val="Times New Roman"/>
      <family val="1"/>
      <charset val="163"/>
    </font>
    <font>
      <b/>
      <sz val="12"/>
      <color rgb="FF000000"/>
      <name val="Times New Roman"/>
      <family val="1"/>
    </font>
    <font>
      <sz val="12"/>
      <color rgb="FF222222"/>
      <name val="Times New Roman"/>
      <family val="1"/>
    </font>
    <font>
      <i/>
      <sz val="12"/>
      <color rgb="FF000000"/>
      <name val="Times New Roman"/>
      <family val="1"/>
      <charset val="163"/>
    </font>
    <font>
      <b/>
      <sz val="12"/>
      <color rgb="FF000000"/>
      <name val="Times New Roman"/>
      <family val="1"/>
      <charset val="163"/>
    </font>
    <font>
      <b/>
      <u/>
      <sz val="12"/>
      <name val="Times New Roman"/>
      <family val="1"/>
    </font>
    <font>
      <b/>
      <sz val="10"/>
      <color theme="1"/>
      <name val="Times New Roman"/>
      <family val="1"/>
    </font>
    <font>
      <sz val="13"/>
      <color theme="1"/>
      <name val="Times New Roman"/>
      <family val="1"/>
    </font>
    <font>
      <sz val="11"/>
      <color theme="1"/>
      <name val="Times New Roman"/>
      <family val="1"/>
      <scheme val="major"/>
    </font>
    <font>
      <b/>
      <sz val="11"/>
      <color theme="1"/>
      <name val="Times New Roman"/>
      <family val="1"/>
      <scheme val="major"/>
    </font>
    <font>
      <sz val="11"/>
      <name val="Times New Roman"/>
      <family val="1"/>
    </font>
    <font>
      <sz val="12"/>
      <color rgb="FF000000"/>
      <name val="Times New Roman"/>
      <family val="1"/>
    </font>
    <font>
      <b/>
      <sz val="14"/>
      <color theme="1"/>
      <name val="Times New Roman"/>
      <family val="1"/>
    </font>
    <font>
      <sz val="11"/>
      <color rgb="FF000000"/>
      <name val="Times New Roman"/>
      <family val="1"/>
    </font>
    <font>
      <b/>
      <sz val="12"/>
      <name val="Times New Roman"/>
      <family val="1"/>
      <scheme val="major"/>
    </font>
    <font>
      <i/>
      <sz val="13"/>
      <name val="Times New Roman"/>
      <family val="1"/>
    </font>
    <font>
      <vertAlign val="superscript"/>
      <sz val="12"/>
      <color rgb="FF000000"/>
      <name val="Times New Roman"/>
      <family val="1"/>
    </font>
    <font>
      <b/>
      <sz val="12"/>
      <color rgb="FF7030A0"/>
      <name val="Times New Roman"/>
      <family val="1"/>
    </font>
    <font>
      <b/>
      <sz val="13"/>
      <name val="Times New Roman"/>
      <family val="1"/>
    </font>
    <font>
      <b/>
      <sz val="14"/>
      <name val="Times New Roman"/>
      <family val="1"/>
    </font>
    <font>
      <sz val="14"/>
      <name val="Times New Roman"/>
      <family val="1"/>
    </font>
    <font>
      <b/>
      <u/>
      <sz val="14"/>
      <name val="Times New Roman"/>
      <family val="1"/>
    </font>
    <font>
      <b/>
      <i/>
      <u/>
      <sz val="14"/>
      <name val="Times New Roman"/>
      <family val="1"/>
    </font>
    <font>
      <i/>
      <sz val="14"/>
      <name val="Times New Roman"/>
      <family val="1"/>
    </font>
    <font>
      <b/>
      <sz val="12"/>
      <color rgb="FFC00000"/>
      <name val="Times New Roman"/>
      <family val="1"/>
    </font>
    <font>
      <b/>
      <sz val="12"/>
      <color theme="1"/>
      <name val="Times New Roman"/>
      <family val="1"/>
      <scheme val="major"/>
    </font>
    <font>
      <sz val="12"/>
      <name val="Times New Roman"/>
      <family val="1"/>
      <scheme val="major"/>
    </font>
    <font>
      <sz val="12"/>
      <name val="Arial"/>
      <family val="2"/>
      <charset val="163"/>
    </font>
    <font>
      <b/>
      <sz val="12"/>
      <color theme="0"/>
      <name val="Times New Roman"/>
      <family val="1"/>
    </font>
    <font>
      <b/>
      <sz val="16"/>
      <name val="Times New Roman"/>
      <family val="1"/>
    </font>
    <font>
      <sz val="14"/>
      <color theme="1"/>
      <name val="Times New Roman"/>
      <family val="1"/>
    </font>
    <font>
      <b/>
      <sz val="13"/>
      <color theme="1"/>
      <name val="Times New Roman"/>
      <family val="1"/>
    </font>
    <font>
      <sz val="13"/>
      <color rgb="FF323232"/>
      <name val="Times New Roman"/>
      <family val="1"/>
    </font>
    <font>
      <sz val="8"/>
      <name val="Arial"/>
      <family val="2"/>
      <charset val="163"/>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43" fontId="8" fillId="0" borderId="0" applyFont="0" applyFill="0" applyBorder="0" applyAlignment="0" applyProtection="0"/>
    <xf numFmtId="0" fontId="10" fillId="0" borderId="0"/>
    <xf numFmtId="0" fontId="10" fillId="0" borderId="0" applyFont="0" applyFill="0" applyBorder="0" applyAlignment="0" applyProtection="0"/>
  </cellStyleXfs>
  <cellXfs count="679">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vertical="center" wrapText="1"/>
    </xf>
    <xf numFmtId="49" fontId="1" fillId="0" borderId="1" xfId="0" applyNumberFormat="1" applyFont="1" applyBorder="1"/>
    <xf numFmtId="0" fontId="2" fillId="0" borderId="0" xfId="0" applyFont="1" applyAlignment="1">
      <alignment horizontal="center"/>
    </xf>
    <xf numFmtId="0" fontId="1" fillId="0" borderId="1" xfId="0" applyFont="1" applyBorder="1" applyAlignment="1">
      <alignment horizontal="center"/>
    </xf>
    <xf numFmtId="0" fontId="1" fillId="0" borderId="2" xfId="0" applyFont="1" applyBorder="1"/>
    <xf numFmtId="0" fontId="1" fillId="2" borderId="1" xfId="0" applyFont="1" applyFill="1" applyBorder="1"/>
    <xf numFmtId="0" fontId="1" fillId="0" borderId="1" xfId="0" applyFont="1" applyBorder="1" applyAlignment="1">
      <alignment horizontal="left"/>
    </xf>
    <xf numFmtId="0" fontId="1" fillId="0" borderId="1" xfId="0" applyFont="1" applyBorder="1" applyAlignment="1">
      <alignment vertical="center" wrapText="1"/>
    </xf>
    <xf numFmtId="0" fontId="1" fillId="0" borderId="1" xfId="0" applyFont="1" applyBorder="1" applyAlignment="1"/>
    <xf numFmtId="0" fontId="2" fillId="0" borderId="1" xfId="0" applyFont="1" applyBorder="1"/>
    <xf numFmtId="49" fontId="2" fillId="0" borderId="1" xfId="0" applyNumberFormat="1" applyFont="1" applyBorder="1"/>
    <xf numFmtId="49" fontId="1" fillId="0" borderId="0" xfId="0" applyNumberFormat="1" applyFont="1"/>
    <xf numFmtId="0" fontId="2" fillId="0" borderId="0" xfId="0" applyFont="1"/>
    <xf numFmtId="49" fontId="1" fillId="2" borderId="1" xfId="0" applyNumberFormat="1" applyFont="1" applyFill="1" applyBorder="1"/>
    <xf numFmtId="49" fontId="1" fillId="0" borderId="1" xfId="0" applyNumberFormat="1" applyFont="1" applyBorder="1" applyAlignment="1">
      <alignment horizontal="center"/>
    </xf>
    <xf numFmtId="49" fontId="1" fillId="0" borderId="1" xfId="0" applyNumberFormat="1" applyFont="1" applyBorder="1" applyAlignment="1">
      <alignment horizontal="left"/>
    </xf>
    <xf numFmtId="0" fontId="3" fillId="3" borderId="1" xfId="0" applyFont="1" applyFill="1" applyBorder="1"/>
    <xf numFmtId="0" fontId="1" fillId="3" borderId="1" xfId="0" applyFont="1" applyFill="1" applyBorder="1"/>
    <xf numFmtId="0" fontId="1" fillId="0" borderId="1"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2" fillId="2" borderId="1" xfId="0" applyFont="1" applyFill="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5" fillId="0" borderId="1" xfId="0" applyFont="1" applyBorder="1"/>
    <xf numFmtId="0" fontId="4" fillId="0" borderId="1" xfId="0" applyFont="1" applyBorder="1"/>
    <xf numFmtId="49" fontId="4" fillId="0" borderId="1" xfId="0" applyNumberFormat="1" applyFont="1" applyBorder="1"/>
    <xf numFmtId="0" fontId="2" fillId="0" borderId="1"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7" fillId="0" borderId="1" xfId="0" applyFont="1" applyBorder="1"/>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center"/>
    </xf>
    <xf numFmtId="0" fontId="1" fillId="0" borderId="8" xfId="0" applyFont="1" applyBorder="1"/>
    <xf numFmtId="0" fontId="1" fillId="0" borderId="3" xfId="0" applyFont="1" applyBorder="1"/>
    <xf numFmtId="14" fontId="1" fillId="0" borderId="1" xfId="0" applyNumberFormat="1" applyFont="1" applyBorder="1" applyAlignment="1">
      <alignment horizontal="left"/>
    </xf>
    <xf numFmtId="0" fontId="2" fillId="0" borderId="0" xfId="0" applyFont="1" applyAlignment="1"/>
    <xf numFmtId="0" fontId="1"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xf>
    <xf numFmtId="0" fontId="1" fillId="0" borderId="0" xfId="0" applyFont="1" applyBorder="1"/>
    <xf numFmtId="0" fontId="2"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xf>
    <xf numFmtId="0" fontId="1" fillId="0" borderId="0"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center"/>
    </xf>
    <xf numFmtId="0" fontId="9" fillId="0" borderId="0" xfId="0" applyFont="1" applyAlignment="1"/>
    <xf numFmtId="0" fontId="1" fillId="0" borderId="0" xfId="0" applyFont="1" applyAlignment="1"/>
    <xf numFmtId="0" fontId="13" fillId="0" borderId="11" xfId="2" applyFont="1" applyFill="1" applyBorder="1" applyAlignment="1">
      <alignment vertical="center"/>
    </xf>
    <xf numFmtId="0" fontId="3" fillId="0" borderId="11" xfId="2" applyFont="1" applyFill="1" applyBorder="1" applyAlignment="1">
      <alignment vertical="center" wrapText="1"/>
    </xf>
    <xf numFmtId="49" fontId="3" fillId="0" borderId="11" xfId="2" quotePrefix="1" applyNumberFormat="1"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vertical="center"/>
    </xf>
    <xf numFmtId="166" fontId="3" fillId="3" borderId="11" xfId="2" applyNumberFormat="1" applyFont="1" applyFill="1" applyBorder="1" applyAlignment="1">
      <alignment vertical="center" wrapText="1"/>
    </xf>
    <xf numFmtId="167" fontId="1" fillId="3" borderId="11" xfId="3" applyNumberFormat="1" applyFont="1" applyFill="1" applyBorder="1" applyAlignment="1">
      <alignment vertical="center" wrapText="1"/>
    </xf>
    <xf numFmtId="49" fontId="3" fillId="0" borderId="11" xfId="2" applyNumberFormat="1" applyFont="1" applyFill="1" applyBorder="1" applyAlignment="1">
      <alignment horizontal="left" vertical="center"/>
    </xf>
    <xf numFmtId="49" fontId="3" fillId="0" borderId="11" xfId="2" applyNumberFormat="1" applyFont="1" applyFill="1" applyBorder="1" applyAlignment="1">
      <alignment horizontal="center" vertical="center"/>
    </xf>
    <xf numFmtId="166" fontId="14" fillId="3" borderId="11" xfId="2" applyNumberFormat="1" applyFont="1" applyFill="1" applyBorder="1" applyAlignment="1">
      <alignment vertical="center" wrapText="1"/>
    </xf>
    <xf numFmtId="0" fontId="13" fillId="0" borderId="11" xfId="2" applyFont="1" applyFill="1" applyBorder="1" applyAlignment="1">
      <alignment horizontal="left" vertical="center"/>
    </xf>
    <xf numFmtId="0" fontId="3" fillId="0" borderId="11" xfId="2" quotePrefix="1" applyFont="1" applyFill="1" applyBorder="1" applyAlignment="1">
      <alignment horizontal="left" vertical="center"/>
    </xf>
    <xf numFmtId="0" fontId="3" fillId="0" borderId="11" xfId="2" applyFont="1" applyFill="1" applyBorder="1" applyAlignment="1">
      <alignment horizontal="left" vertical="center" wrapText="1"/>
    </xf>
    <xf numFmtId="0" fontId="3" fillId="0" borderId="11" xfId="2" applyFont="1" applyFill="1" applyBorder="1" applyAlignment="1">
      <alignment horizontal="left" vertical="center"/>
    </xf>
    <xf numFmtId="49" fontId="3" fillId="0" borderId="11" xfId="2" quotePrefix="1" applyNumberFormat="1" applyFont="1" applyFill="1" applyBorder="1" applyAlignment="1">
      <alignment horizontal="center" vertical="center"/>
    </xf>
    <xf numFmtId="166" fontId="15" fillId="3" borderId="11" xfId="2" applyNumberFormat="1" applyFont="1" applyFill="1" applyBorder="1" applyAlignment="1">
      <alignment vertical="center" wrapText="1"/>
    </xf>
    <xf numFmtId="0" fontId="13" fillId="0" borderId="11" xfId="2" applyFont="1" applyFill="1" applyBorder="1" applyAlignment="1">
      <alignment horizontal="left" vertical="center" wrapText="1"/>
    </xf>
    <xf numFmtId="49" fontId="13" fillId="0" borderId="11" xfId="2" applyNumberFormat="1" applyFont="1" applyFill="1" applyBorder="1" applyAlignment="1">
      <alignment horizontal="left" vertical="center"/>
    </xf>
    <xf numFmtId="49" fontId="13" fillId="0" borderId="11" xfId="2" applyNumberFormat="1" applyFont="1" applyFill="1" applyBorder="1" applyAlignment="1">
      <alignment horizontal="center" vertical="center"/>
    </xf>
    <xf numFmtId="166" fontId="14" fillId="3" borderId="11" xfId="2" applyNumberFormat="1" applyFont="1" applyFill="1" applyBorder="1" applyAlignment="1">
      <alignment vertical="center"/>
    </xf>
    <xf numFmtId="0" fontId="3" fillId="0" borderId="11" xfId="2" quotePrefix="1" applyFont="1" applyFill="1" applyBorder="1" applyAlignment="1">
      <alignment horizontal="center" vertical="center"/>
    </xf>
    <xf numFmtId="49" fontId="13" fillId="0" borderId="11" xfId="2" quotePrefix="1" applyNumberFormat="1" applyFont="1" applyFill="1" applyBorder="1" applyAlignment="1">
      <alignment horizontal="left" vertical="center"/>
    </xf>
    <xf numFmtId="0" fontId="13" fillId="0" borderId="11" xfId="2" quotePrefix="1" applyFont="1" applyFill="1" applyBorder="1" applyAlignment="1">
      <alignment horizontal="left" vertical="center"/>
    </xf>
    <xf numFmtId="3" fontId="1" fillId="3" borderId="11" xfId="3" applyNumberFormat="1" applyFont="1" applyFill="1" applyBorder="1" applyAlignment="1">
      <alignment vertical="center" wrapText="1"/>
    </xf>
    <xf numFmtId="166" fontId="14" fillId="3" borderId="11" xfId="2" applyNumberFormat="1" applyFont="1" applyFill="1" applyBorder="1" applyAlignment="1"/>
    <xf numFmtId="0" fontId="13" fillId="0" borderId="13" xfId="2" applyFont="1" applyFill="1" applyBorder="1" applyAlignment="1">
      <alignment horizontal="left" vertical="center"/>
    </xf>
    <xf numFmtId="0" fontId="3" fillId="0" borderId="13" xfId="2" applyFont="1" applyFill="1" applyBorder="1" applyAlignment="1">
      <alignment horizontal="left" vertical="center" wrapText="1"/>
    </xf>
    <xf numFmtId="49" fontId="3" fillId="0" borderId="13" xfId="2" applyNumberFormat="1" applyFont="1" applyFill="1" applyBorder="1" applyAlignment="1">
      <alignment horizontal="left" vertical="center"/>
    </xf>
    <xf numFmtId="49" fontId="3" fillId="0" borderId="13" xfId="2" applyNumberFormat="1" applyFont="1" applyFill="1" applyBorder="1" applyAlignment="1">
      <alignment horizontal="center" vertical="center"/>
    </xf>
    <xf numFmtId="0" fontId="3" fillId="0" borderId="13" xfId="2" applyFont="1" applyFill="1" applyBorder="1" applyAlignment="1">
      <alignment horizontal="left" vertical="center"/>
    </xf>
    <xf numFmtId="166" fontId="14" fillId="3" borderId="13" xfId="2" applyNumberFormat="1" applyFont="1" applyFill="1" applyBorder="1" applyAlignment="1"/>
    <xf numFmtId="167" fontId="1" fillId="3" borderId="13" xfId="3" applyNumberFormat="1" applyFont="1" applyFill="1" applyBorder="1" applyAlignment="1">
      <alignment vertical="center" wrapText="1"/>
    </xf>
    <xf numFmtId="168" fontId="13" fillId="0" borderId="3" xfId="2" applyNumberFormat="1" applyFont="1" applyFill="1" applyBorder="1" applyAlignment="1">
      <alignment horizontal="right"/>
    </xf>
    <xf numFmtId="0" fontId="3" fillId="0" borderId="0" xfId="2" applyFont="1" applyFill="1" applyBorder="1" applyAlignment="1">
      <alignment horizontal="center" vertical="center" wrapText="1"/>
    </xf>
    <xf numFmtId="0" fontId="16" fillId="0" borderId="0" xfId="2" applyFont="1" applyFill="1" applyAlignment="1">
      <alignment vertical="center"/>
    </xf>
    <xf numFmtId="0" fontId="16" fillId="0" borderId="0" xfId="2" applyFont="1" applyFill="1" applyAlignment="1">
      <alignment horizontal="left" vertical="center" wrapText="1"/>
    </xf>
    <xf numFmtId="0" fontId="16" fillId="0" borderId="0" xfId="2" applyFont="1" applyFill="1" applyAlignment="1">
      <alignment vertical="center" wrapText="1"/>
    </xf>
    <xf numFmtId="0" fontId="3" fillId="0" borderId="0" xfId="2" applyFont="1" applyFill="1" applyAlignment="1">
      <alignment horizontal="left" vertical="center" wrapText="1"/>
    </xf>
    <xf numFmtId="0" fontId="3" fillId="0" borderId="0" xfId="2" applyFont="1" applyFill="1" applyAlignment="1">
      <alignment vertical="center" wrapText="1"/>
    </xf>
    <xf numFmtId="0" fontId="16" fillId="0" borderId="0" xfId="2" applyFont="1" applyFill="1" applyAlignment="1">
      <alignment horizontal="center" vertical="center" wrapText="1"/>
    </xf>
    <xf numFmtId="0" fontId="3" fillId="0" borderId="0" xfId="2" applyFont="1" applyFill="1" applyAlignment="1">
      <alignment horizontal="center" vertical="center" wrapText="1"/>
    </xf>
    <xf numFmtId="49" fontId="3" fillId="0" borderId="0" xfId="2" applyNumberFormat="1" applyFont="1" applyFill="1" applyAlignment="1">
      <alignment horizontal="center" vertical="center" wrapText="1"/>
    </xf>
    <xf numFmtId="165" fontId="3" fillId="0" borderId="0" xfId="2" applyNumberFormat="1" applyFont="1" applyFill="1" applyAlignment="1">
      <alignment horizontal="center" vertical="center" wrapText="1"/>
    </xf>
    <xf numFmtId="0" fontId="17" fillId="0" borderId="0" xfId="2" applyFont="1" applyFill="1" applyAlignment="1">
      <alignment horizontal="center" vertical="center" wrapText="1"/>
    </xf>
    <xf numFmtId="0" fontId="17" fillId="0" borderId="0" xfId="2" applyFont="1" applyFill="1" applyAlignment="1">
      <alignment vertical="center" wrapText="1"/>
    </xf>
    <xf numFmtId="1" fontId="3" fillId="0" borderId="0" xfId="2" applyNumberFormat="1" applyFont="1" applyFill="1" applyAlignment="1">
      <alignment horizontal="center" vertical="center" wrapText="1"/>
    </xf>
    <xf numFmtId="0" fontId="16" fillId="0" borderId="10" xfId="2" applyFont="1" applyFill="1" applyBorder="1" applyAlignment="1">
      <alignment vertical="center" wrapText="1"/>
    </xf>
    <xf numFmtId="0" fontId="16" fillId="0" borderId="0" xfId="2" applyFont="1" applyFill="1" applyBorder="1" applyAlignment="1">
      <alignment horizontal="center" vertical="center" wrapText="1"/>
    </xf>
    <xf numFmtId="0" fontId="16" fillId="0" borderId="11" xfId="2" applyFont="1" applyFill="1" applyBorder="1" applyAlignment="1">
      <alignment horizontal="center" vertical="center" wrapText="1"/>
    </xf>
    <xf numFmtId="0" fontId="3" fillId="0" borderId="11" xfId="2" quotePrefix="1" applyFont="1"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18" fillId="0" borderId="11" xfId="2" applyFont="1" applyBorder="1" applyAlignment="1"/>
    <xf numFmtId="0" fontId="3" fillId="0" borderId="11" xfId="2" applyFont="1" applyBorder="1" applyAlignment="1">
      <alignment horizontal="center"/>
    </xf>
    <xf numFmtId="0" fontId="18" fillId="0" borderId="11" xfId="2" applyFont="1" applyBorder="1" applyAlignment="1">
      <alignment horizontal="center"/>
    </xf>
    <xf numFmtId="0" fontId="1" fillId="0" borderId="11" xfId="2" applyFont="1" applyFill="1" applyBorder="1" applyAlignment="1">
      <alignment horizontal="left" vertical="center"/>
    </xf>
    <xf numFmtId="3" fontId="18" fillId="0" borderId="11" xfId="2" quotePrefix="1" applyNumberFormat="1" applyFont="1" applyBorder="1" applyAlignment="1">
      <alignment horizontal="left"/>
    </xf>
    <xf numFmtId="3" fontId="3" fillId="3" borderId="11" xfId="2" quotePrefix="1" applyNumberFormat="1" applyFont="1" applyFill="1" applyBorder="1" applyAlignment="1">
      <alignment horizontal="left"/>
    </xf>
    <xf numFmtId="0" fontId="3" fillId="3" borderId="11" xfId="2" applyFont="1" applyFill="1" applyBorder="1" applyAlignment="1">
      <alignment horizontal="left"/>
    </xf>
    <xf numFmtId="0" fontId="18" fillId="0" borderId="11" xfId="2" quotePrefix="1" applyFont="1" applyBorder="1" applyAlignment="1"/>
    <xf numFmtId="0" fontId="18" fillId="0" borderId="11" xfId="2" applyFont="1" applyFill="1" applyBorder="1" applyAlignment="1">
      <alignment horizontal="center"/>
    </xf>
    <xf numFmtId="3" fontId="18" fillId="0" borderId="11" xfId="2" applyNumberFormat="1" applyFont="1" applyBorder="1" applyAlignment="1">
      <alignment horizontal="left"/>
    </xf>
    <xf numFmtId="0" fontId="1" fillId="0" borderId="11" xfId="2" applyFont="1" applyFill="1" applyBorder="1" applyAlignment="1"/>
    <xf numFmtId="0" fontId="3" fillId="0" borderId="11" xfId="2" applyFont="1" applyFill="1" applyBorder="1" applyAlignment="1"/>
    <xf numFmtId="0" fontId="18" fillId="0" borderId="11" xfId="2" applyFont="1" applyFill="1" applyBorder="1" applyAlignment="1"/>
    <xf numFmtId="3" fontId="18" fillId="0" borderId="11" xfId="2" applyNumberFormat="1" applyFont="1" applyFill="1" applyBorder="1" applyAlignment="1">
      <alignment horizontal="left"/>
    </xf>
    <xf numFmtId="0" fontId="1" fillId="3" borderId="11" xfId="2" applyFont="1" applyFill="1" applyBorder="1" applyAlignment="1">
      <alignment wrapText="1"/>
    </xf>
    <xf numFmtId="0" fontId="1" fillId="3" borderId="11" xfId="2" quotePrefix="1" applyFont="1" applyFill="1" applyBorder="1" applyAlignment="1">
      <alignment horizontal="left"/>
    </xf>
    <xf numFmtId="0" fontId="1" fillId="3" borderId="11" xfId="2" applyFont="1" applyFill="1" applyBorder="1" applyAlignment="1"/>
    <xf numFmtId="0" fontId="3" fillId="3" borderId="11" xfId="2" quotePrefix="1" applyFont="1" applyFill="1" applyBorder="1" applyAlignment="1">
      <alignment horizontal="left"/>
    </xf>
    <xf numFmtId="0" fontId="18" fillId="0" borderId="13" xfId="2" applyFont="1" applyBorder="1" applyAlignment="1"/>
    <xf numFmtId="0" fontId="3" fillId="0" borderId="13" xfId="2" quotePrefix="1" applyFont="1" applyFill="1" applyBorder="1" applyAlignment="1">
      <alignment horizontal="center" vertical="center" wrapText="1"/>
    </xf>
    <xf numFmtId="0" fontId="3" fillId="0" borderId="13" xfId="2" applyFont="1" applyFill="1" applyBorder="1" applyAlignment="1">
      <alignment horizontal="center" vertical="center" wrapText="1"/>
    </xf>
    <xf numFmtId="0" fontId="3" fillId="0" borderId="13" xfId="2" applyFont="1" applyBorder="1" applyAlignment="1">
      <alignment horizontal="center"/>
    </xf>
    <xf numFmtId="0" fontId="18" fillId="0" borderId="13" xfId="2" applyFont="1" applyFill="1" applyBorder="1" applyAlignment="1">
      <alignment horizontal="center"/>
    </xf>
    <xf numFmtId="3" fontId="18" fillId="0" borderId="13" xfId="2" quotePrefix="1" applyNumberFormat="1" applyFont="1" applyBorder="1" applyAlignment="1">
      <alignment horizontal="left"/>
    </xf>
    <xf numFmtId="0" fontId="21" fillId="0" borderId="0" xfId="2" applyFont="1" applyBorder="1" applyAlignment="1">
      <alignment horizontal="center" vertical="center" wrapText="1"/>
    </xf>
    <xf numFmtId="0" fontId="3" fillId="0" borderId="0" xfId="2" quotePrefix="1" applyFont="1" applyFill="1" applyBorder="1" applyAlignment="1">
      <alignment horizontal="left" vertical="center" wrapText="1"/>
    </xf>
    <xf numFmtId="0" fontId="3" fillId="0" borderId="0" xfId="2" quotePrefix="1" applyFont="1" applyFill="1" applyBorder="1" applyAlignment="1">
      <alignment horizontal="center" vertical="center" wrapText="1"/>
    </xf>
    <xf numFmtId="49" fontId="3" fillId="0" borderId="0" xfId="2" applyNumberFormat="1" applyFont="1" applyFill="1" applyBorder="1" applyAlignment="1">
      <alignment horizontal="center" vertical="center" wrapText="1"/>
    </xf>
    <xf numFmtId="0" fontId="22" fillId="0" borderId="0" xfId="2" applyFont="1" applyBorder="1" applyAlignment="1">
      <alignment vertical="center" wrapText="1"/>
    </xf>
    <xf numFmtId="14" fontId="3" fillId="0" borderId="0" xfId="2" applyNumberFormat="1" applyFont="1" applyFill="1" applyBorder="1" applyAlignment="1">
      <alignment horizontal="center" vertical="center" wrapText="1"/>
    </xf>
    <xf numFmtId="0" fontId="22" fillId="0" borderId="0" xfId="2" applyFont="1" applyBorder="1" applyAlignment="1">
      <alignment horizontal="center" vertical="center" wrapText="1"/>
    </xf>
    <xf numFmtId="0" fontId="22" fillId="0" borderId="0" xfId="2" applyFont="1" applyBorder="1" applyAlignment="1">
      <alignment horizontal="left" vertical="center" wrapText="1"/>
    </xf>
    <xf numFmtId="0" fontId="22" fillId="0" borderId="0" xfId="2" applyFont="1" applyFill="1" applyBorder="1" applyAlignment="1">
      <alignment horizontal="center" vertical="center"/>
    </xf>
    <xf numFmtId="0" fontId="23" fillId="0" borderId="0" xfId="2" applyFont="1" applyBorder="1" applyAlignment="1">
      <alignment horizontal="center" vertical="center"/>
    </xf>
    <xf numFmtId="0" fontId="21" fillId="0" borderId="0" xfId="2" applyFont="1" applyBorder="1" applyAlignment="1">
      <alignment horizontal="left" vertical="center" wrapText="1"/>
    </xf>
    <xf numFmtId="0" fontId="24" fillId="0" borderId="0" xfId="2" applyFont="1" applyBorder="1" applyAlignment="1">
      <alignment horizontal="left" vertical="center"/>
    </xf>
    <xf numFmtId="0" fontId="24" fillId="0" borderId="0" xfId="2" applyFont="1" applyBorder="1" applyAlignment="1">
      <alignment horizontal="center" vertical="center"/>
    </xf>
    <xf numFmtId="0" fontId="25" fillId="0" borderId="0" xfId="2" applyFont="1" applyFill="1" applyAlignment="1">
      <alignment vertical="center"/>
    </xf>
    <xf numFmtId="0" fontId="13" fillId="0" borderId="0" xfId="2" quotePrefix="1" applyFont="1" applyFill="1" applyAlignment="1">
      <alignment horizontal="left" vertical="center"/>
    </xf>
    <xf numFmtId="0" fontId="13" fillId="0" borderId="0" xfId="2" applyFont="1" applyFill="1" applyAlignment="1">
      <alignment vertical="center"/>
    </xf>
    <xf numFmtId="14" fontId="1" fillId="0" borderId="0" xfId="2" applyNumberFormat="1" applyFont="1" applyBorder="1" applyAlignment="1">
      <alignment horizontal="center" vertical="center" wrapText="1"/>
    </xf>
    <xf numFmtId="0" fontId="3" fillId="0" borderId="0" xfId="2" applyFont="1" applyFill="1" applyBorder="1" applyAlignment="1">
      <alignment horizontal="left" vertical="center" wrapText="1"/>
    </xf>
    <xf numFmtId="0" fontId="16" fillId="0" borderId="0" xfId="2" applyFont="1" applyFill="1" applyBorder="1" applyAlignment="1">
      <alignment horizontal="left" vertical="center" wrapText="1"/>
    </xf>
    <xf numFmtId="1" fontId="3" fillId="0" borderId="0" xfId="2" applyNumberFormat="1" applyFont="1" applyFill="1" applyBorder="1" applyAlignment="1">
      <alignment horizontal="center" vertical="center" wrapText="1"/>
    </xf>
    <xf numFmtId="165" fontId="3" fillId="0" borderId="0" xfId="2" applyNumberFormat="1" applyFont="1" applyFill="1" applyBorder="1" applyAlignment="1">
      <alignment horizontal="center" vertical="center" wrapText="1"/>
    </xf>
    <xf numFmtId="0" fontId="26" fillId="0" borderId="0" xfId="0" applyFont="1" applyAlignment="1"/>
    <xf numFmtId="0" fontId="26" fillId="0" borderId="0" xfId="0" applyFont="1" applyAlignment="1">
      <alignment horizontal="center"/>
    </xf>
    <xf numFmtId="0" fontId="7" fillId="0" borderId="0" xfId="0" applyFont="1"/>
    <xf numFmtId="0" fontId="26" fillId="0" borderId="2" xfId="0" applyFont="1" applyBorder="1" applyAlignment="1">
      <alignment horizontal="center"/>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7" fillId="0" borderId="1" xfId="0" applyFont="1" applyBorder="1" applyAlignment="1">
      <alignment horizontal="center"/>
    </xf>
    <xf numFmtId="0" fontId="26" fillId="0" borderId="8" xfId="0" applyFont="1" applyBorder="1"/>
    <xf numFmtId="49" fontId="26" fillId="0" borderId="1" xfId="0" applyNumberFormat="1" applyFont="1" applyBorder="1"/>
    <xf numFmtId="49" fontId="7" fillId="0" borderId="1" xfId="0" applyNumberFormat="1" applyFont="1" applyBorder="1"/>
    <xf numFmtId="0" fontId="26" fillId="0" borderId="1" xfId="0" applyFont="1" applyBorder="1"/>
    <xf numFmtId="0" fontId="7" fillId="0" borderId="8" xfId="0" applyFont="1" applyBorder="1"/>
    <xf numFmtId="0" fontId="26" fillId="0" borderId="0" xfId="0" applyFont="1"/>
    <xf numFmtId="49" fontId="26" fillId="0" borderId="1" xfId="0" applyNumberFormat="1" applyFont="1" applyBorder="1" applyAlignment="1">
      <alignment horizontal="left"/>
    </xf>
    <xf numFmtId="0" fontId="26" fillId="0" borderId="1" xfId="0" applyFont="1" applyBorder="1" applyAlignment="1">
      <alignment horizontal="left"/>
    </xf>
    <xf numFmtId="0" fontId="7" fillId="0" borderId="1" xfId="0" applyFont="1" applyBorder="1" applyAlignment="1">
      <alignment horizontal="left"/>
    </xf>
    <xf numFmtId="14" fontId="7" fillId="0" borderId="1" xfId="0" applyNumberFormat="1" applyFont="1" applyBorder="1" applyAlignment="1">
      <alignment horizontal="left"/>
    </xf>
    <xf numFmtId="0" fontId="7" fillId="0" borderId="3" xfId="0" applyFont="1" applyBorder="1"/>
    <xf numFmtId="0" fontId="7" fillId="0" borderId="0" xfId="0" applyFont="1" applyBorder="1"/>
    <xf numFmtId="0" fontId="7" fillId="0" borderId="0" xfId="0" applyFont="1" applyAlignment="1">
      <alignment horizontal="center"/>
    </xf>
    <xf numFmtId="22" fontId="7" fillId="0" borderId="0" xfId="0" applyNumberFormat="1" applyFont="1"/>
    <xf numFmtId="46" fontId="7" fillId="0" borderId="0" xfId="0" applyNumberFormat="1" applyFont="1"/>
    <xf numFmtId="164" fontId="7" fillId="0" borderId="0" xfId="1" applyNumberFormat="1" applyFont="1"/>
    <xf numFmtId="0" fontId="1" fillId="0" borderId="0" xfId="0" applyFont="1" applyAlignment="1">
      <alignment horizontal="center"/>
    </xf>
    <xf numFmtId="14" fontId="1" fillId="0" borderId="1" xfId="0" applyNumberFormat="1" applyFont="1" applyBorder="1"/>
    <xf numFmtId="0" fontId="7" fillId="0" borderId="3" xfId="0" applyFont="1" applyBorder="1" applyAlignment="1">
      <alignment horizontal="center"/>
    </xf>
    <xf numFmtId="0" fontId="27" fillId="0" borderId="1" xfId="0" applyFont="1" applyBorder="1"/>
    <xf numFmtId="0" fontId="1" fillId="0" borderId="1" xfId="0" applyFont="1" applyBorder="1" applyAlignment="1">
      <alignment horizontal="center"/>
    </xf>
    <xf numFmtId="0" fontId="2" fillId="0" borderId="1" xfId="0" applyFont="1" applyBorder="1" applyAlignment="1">
      <alignment horizontal="center"/>
    </xf>
    <xf numFmtId="0" fontId="28" fillId="0" borderId="0" xfId="2" applyFont="1" applyBorder="1" applyAlignment="1">
      <alignment horizontal="center" vertical="center"/>
    </xf>
    <xf numFmtId="0" fontId="29" fillId="0" borderId="18" xfId="2" applyFont="1" applyBorder="1" applyAlignment="1">
      <alignment horizontal="center" vertical="center" wrapText="1"/>
    </xf>
    <xf numFmtId="0" fontId="28" fillId="0" borderId="1" xfId="2" applyFont="1" applyBorder="1" applyAlignment="1">
      <alignment horizontal="center" vertical="center"/>
    </xf>
    <xf numFmtId="0" fontId="30" fillId="0" borderId="1" xfId="2" applyFont="1" applyBorder="1" applyAlignment="1">
      <alignment horizontal="left" vertical="center"/>
    </xf>
    <xf numFmtId="0" fontId="31" fillId="0" borderId="1" xfId="2" applyFont="1" applyBorder="1" applyAlignment="1">
      <alignment horizontal="left" vertical="center"/>
    </xf>
    <xf numFmtId="0" fontId="1" fillId="0" borderId="1" xfId="0" applyFont="1" applyBorder="1" applyAlignment="1">
      <alignment horizontal="center"/>
    </xf>
    <xf numFmtId="0" fontId="7" fillId="0" borderId="8" xfId="0" applyFont="1" applyBorder="1" applyAlignment="1">
      <alignment horizontal="center"/>
    </xf>
    <xf numFmtId="0" fontId="1" fillId="0" borderId="1" xfId="0" applyFont="1" applyBorder="1" applyAlignment="1">
      <alignment horizontal="center"/>
    </xf>
    <xf numFmtId="0" fontId="4" fillId="0" borderId="1" xfId="0" applyFont="1" applyBorder="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0" fontId="26" fillId="0" borderId="1" xfId="0" applyFont="1" applyBorder="1" applyAlignment="1">
      <alignment horizontal="center" vertical="center" wrapText="1"/>
    </xf>
    <xf numFmtId="0" fontId="26" fillId="0" borderId="1" xfId="0" applyFont="1" applyBorder="1" applyAlignment="1">
      <alignment horizontal="center"/>
    </xf>
    <xf numFmtId="0" fontId="7" fillId="0" borderId="0" xfId="0" applyFont="1" applyAlignment="1">
      <alignment horizontal="center"/>
    </xf>
    <xf numFmtId="0" fontId="7" fillId="0" borderId="9" xfId="0" applyFont="1" applyBorder="1"/>
    <xf numFmtId="0" fontId="1" fillId="0" borderId="9" xfId="0" applyFont="1" applyBorder="1"/>
    <xf numFmtId="0" fontId="6" fillId="0" borderId="1" xfId="2" applyFont="1" applyBorder="1" applyAlignment="1">
      <alignment horizontal="center" vertical="center"/>
    </xf>
    <xf numFmtId="0" fontId="6" fillId="0" borderId="1" xfId="2" quotePrefix="1" applyFont="1" applyBorder="1" applyAlignment="1">
      <alignment horizontal="left" vertical="center"/>
    </xf>
    <xf numFmtId="14" fontId="6" fillId="0" borderId="1" xfId="2" applyNumberFormat="1" applyFont="1" applyBorder="1" applyAlignment="1">
      <alignment horizontal="center" vertical="center"/>
    </xf>
    <xf numFmtId="0" fontId="6" fillId="0" borderId="1" xfId="2" applyFont="1" applyBorder="1" applyAlignment="1">
      <alignment horizontal="left" vertical="center"/>
    </xf>
    <xf numFmtId="0" fontId="6" fillId="3" borderId="1" xfId="2" applyFont="1" applyFill="1" applyBorder="1" applyAlignment="1">
      <alignment horizontal="left" vertical="center"/>
    </xf>
    <xf numFmtId="14" fontId="6" fillId="0" borderId="1" xfId="2" applyNumberFormat="1" applyFont="1" applyBorder="1" applyAlignment="1">
      <alignment horizontal="left" vertical="center"/>
    </xf>
    <xf numFmtId="14" fontId="6" fillId="0" borderId="1" xfId="2" quotePrefix="1" applyNumberFormat="1" applyFont="1" applyBorder="1" applyAlignment="1">
      <alignment horizontal="left" vertical="center"/>
    </xf>
    <xf numFmtId="0" fontId="6" fillId="2" borderId="1" xfId="2" applyFont="1" applyFill="1" applyBorder="1" applyAlignment="1">
      <alignment horizontal="left" vertical="center"/>
    </xf>
    <xf numFmtId="0" fontId="6" fillId="2" borderId="1" xfId="2" quotePrefix="1" applyFont="1" applyFill="1" applyBorder="1" applyAlignment="1">
      <alignment horizontal="left" vertical="center"/>
    </xf>
    <xf numFmtId="17" fontId="6" fillId="0" borderId="1" xfId="2" quotePrefix="1" applyNumberFormat="1" applyFont="1" applyBorder="1" applyAlignment="1">
      <alignment horizontal="left" vertical="center"/>
    </xf>
    <xf numFmtId="0" fontId="29" fillId="0" borderId="0" xfId="2" applyFont="1" applyBorder="1" applyAlignment="1">
      <alignment horizontal="center" vertical="center" wrapText="1"/>
    </xf>
    <xf numFmtId="0" fontId="33" fillId="0" borderId="1" xfId="2" applyFont="1" applyBorder="1" applyAlignment="1">
      <alignment horizontal="left" vertical="center"/>
    </xf>
    <xf numFmtId="0" fontId="1" fillId="0" borderId="1" xfId="0" applyFont="1" applyBorder="1" applyAlignment="1">
      <alignment horizontal="center"/>
    </xf>
    <xf numFmtId="0" fontId="2" fillId="0" borderId="1" xfId="0" applyFont="1" applyBorder="1" applyAlignment="1">
      <alignment horizontal="center"/>
    </xf>
    <xf numFmtId="14" fontId="30" fillId="0" borderId="1" xfId="2" quotePrefix="1" applyNumberFormat="1" applyFont="1" applyBorder="1" applyAlignment="1">
      <alignment horizontal="left" vertical="center"/>
    </xf>
    <xf numFmtId="14" fontId="6" fillId="2" borderId="1" xfId="2" quotePrefix="1" applyNumberFormat="1" applyFont="1" applyFill="1" applyBorder="1" applyAlignment="1">
      <alignment horizontal="left" vertical="center"/>
    </xf>
    <xf numFmtId="0" fontId="1" fillId="0" borderId="1"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164" fontId="1" fillId="0" borderId="0" xfId="1" applyNumberFormat="1" applyFont="1"/>
    <xf numFmtId="46" fontId="1" fillId="0" borderId="0" xfId="0" applyNumberFormat="1" applyFont="1"/>
    <xf numFmtId="22" fontId="1" fillId="0" borderId="0" xfId="0" applyNumberFormat="1" applyFont="1"/>
    <xf numFmtId="0" fontId="2" fillId="0" borderId="1" xfId="0" applyFont="1" applyBorder="1" applyAlignment="1">
      <alignment horizontal="left"/>
    </xf>
    <xf numFmtId="0" fontId="6" fillId="0" borderId="1" xfId="0" applyFont="1" applyBorder="1"/>
    <xf numFmtId="49" fontId="2" fillId="0" borderId="1" xfId="0" applyNumberFormat="1" applyFont="1" applyBorder="1" applyAlignment="1">
      <alignment horizontal="left"/>
    </xf>
    <xf numFmtId="0" fontId="1" fillId="0" borderId="0" xfId="0"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xf>
    <xf numFmtId="0" fontId="1" fillId="0" borderId="3" xfId="0" applyFont="1" applyBorder="1" applyAlignment="1">
      <alignment horizontal="center" vertical="center" wrapText="1"/>
    </xf>
    <xf numFmtId="0" fontId="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xf>
    <xf numFmtId="0" fontId="26" fillId="0" borderId="1" xfId="0" applyFont="1" applyBorder="1" applyAlignment="1">
      <alignment horizontal="center" vertical="center" wrapText="1"/>
    </xf>
    <xf numFmtId="0" fontId="7" fillId="0" borderId="0" xfId="0" applyFont="1" applyAlignment="1">
      <alignment horizontal="center"/>
    </xf>
    <xf numFmtId="0" fontId="1" fillId="0" borderId="3" xfId="0" applyFont="1" applyBorder="1" applyAlignment="1">
      <alignment horizontal="center" vertical="center" wrapText="1"/>
    </xf>
    <xf numFmtId="0" fontId="26" fillId="0" borderId="0" xfId="0" applyFont="1" applyAlignment="1">
      <alignment horizontal="center" vertical="center" wrapText="1"/>
    </xf>
    <xf numFmtId="0" fontId="27" fillId="0" borderId="3" xfId="0" applyFont="1" applyBorder="1" applyAlignment="1">
      <alignment horizontal="center"/>
    </xf>
    <xf numFmtId="0" fontId="27" fillId="0" borderId="2" xfId="0" applyFont="1" applyBorder="1" applyAlignment="1">
      <alignment horizontal="center" vertical="center" wrapText="1"/>
    </xf>
    <xf numFmtId="0" fontId="27" fillId="0" borderId="8" xfId="0" applyFont="1" applyBorder="1" applyAlignment="1">
      <alignment horizontal="left"/>
    </xf>
    <xf numFmtId="49" fontId="27" fillId="0" borderId="1" xfId="0" applyNumberFormat="1" applyFont="1" applyBorder="1" applyAlignment="1">
      <alignment horizontal="left"/>
    </xf>
    <xf numFmtId="49" fontId="27" fillId="0" borderId="1" xfId="0" applyNumberFormat="1" applyFont="1" applyBorder="1"/>
    <xf numFmtId="0" fontId="27" fillId="0" borderId="1" xfId="0" applyFont="1" applyBorder="1" applyAlignment="1">
      <alignment horizontal="center"/>
    </xf>
    <xf numFmtId="0" fontId="27" fillId="0" borderId="1" xfId="0" applyFont="1" applyBorder="1" applyAlignment="1">
      <alignment horizontal="left"/>
    </xf>
    <xf numFmtId="14" fontId="27" fillId="0" borderId="1" xfId="0" applyNumberFormat="1" applyFont="1" applyBorder="1" applyAlignment="1">
      <alignment horizontal="left"/>
    </xf>
    <xf numFmtId="0" fontId="27" fillId="0" borderId="0" xfId="0" applyFont="1" applyAlignment="1">
      <alignment horizontal="left"/>
    </xf>
    <xf numFmtId="0" fontId="27" fillId="0" borderId="1" xfId="0" applyFont="1" applyBorder="1" applyAlignment="1">
      <alignment horizontal="center" vertical="center" wrapText="1"/>
    </xf>
    <xf numFmtId="0" fontId="27" fillId="0" borderId="8" xfId="0" applyFont="1" applyBorder="1" applyAlignment="1">
      <alignment horizontal="center"/>
    </xf>
    <xf numFmtId="0" fontId="27" fillId="0" borderId="3" xfId="0" applyFont="1" applyBorder="1"/>
    <xf numFmtId="0" fontId="27" fillId="0" borderId="0" xfId="0" applyFont="1"/>
    <xf numFmtId="0" fontId="27" fillId="0" borderId="9" xfId="0" applyFont="1" applyBorder="1"/>
    <xf numFmtId="0" fontId="27" fillId="0" borderId="3" xfId="0" applyFont="1" applyBorder="1" applyAlignment="1">
      <alignment horizontal="center" vertical="center" wrapText="1"/>
    </xf>
    <xf numFmtId="49" fontId="27" fillId="0" borderId="1" xfId="0" applyNumberFormat="1" applyFont="1" applyBorder="1" applyAlignment="1">
      <alignment horizontal="left" wrapText="1"/>
    </xf>
    <xf numFmtId="0" fontId="27" fillId="0" borderId="1" xfId="0" applyFont="1" applyBorder="1"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1" fillId="0" borderId="3" xfId="0" applyFont="1" applyBorder="1" applyAlignment="1">
      <alignment horizontal="center" vertical="center" wrapText="1"/>
    </xf>
    <xf numFmtId="0" fontId="2" fillId="0" borderId="8" xfId="0" applyFont="1" applyBorder="1"/>
    <xf numFmtId="49" fontId="1" fillId="0" borderId="1" xfId="0" applyNumberFormat="1" applyFont="1" applyBorder="1" applyAlignment="1">
      <alignment wrapText="1"/>
    </xf>
    <xf numFmtId="0" fontId="1" fillId="0" borderId="1" xfId="0" applyFont="1" applyBorder="1" applyAlignment="1">
      <alignment horizontal="left" wrapText="1"/>
    </xf>
    <xf numFmtId="0" fontId="7" fillId="0" borderId="0" xfId="0" applyFont="1" applyBorder="1" applyAlignment="1">
      <alignment horizontal="center" vertical="center" wrapText="1"/>
    </xf>
    <xf numFmtId="0" fontId="2" fillId="0" borderId="1" xfId="0" applyFont="1" applyBorder="1" applyAlignment="1"/>
    <xf numFmtId="0" fontId="2" fillId="2" borderId="1" xfId="0" applyFont="1" applyFill="1" applyBorder="1"/>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 fillId="0" borderId="1" xfId="0" applyFont="1" applyBorder="1" applyAlignment="1">
      <alignment horizontal="center"/>
    </xf>
    <xf numFmtId="0" fontId="2" fillId="0" borderId="1"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34" fillId="0" borderId="0" xfId="2" applyNumberFormat="1" applyFont="1" applyFill="1" applyBorder="1" applyAlignment="1">
      <alignment horizontal="center" vertical="center" wrapText="1"/>
    </xf>
    <xf numFmtId="0" fontId="3" fillId="0" borderId="0" xfId="0" applyNumberFormat="1" applyFont="1" applyFill="1" applyBorder="1" applyAlignment="1">
      <alignment vertical="center" wrapText="1"/>
    </xf>
    <xf numFmtId="0" fontId="3" fillId="0" borderId="0" xfId="0" applyNumberFormat="1" applyFont="1" applyFill="1" applyAlignment="1">
      <alignment vertical="center" wrapText="1"/>
    </xf>
    <xf numFmtId="0" fontId="16" fillId="0" borderId="0" xfId="0" applyNumberFormat="1" applyFont="1" applyFill="1" applyAlignment="1">
      <alignment horizontal="center" vertical="center" wrapText="1"/>
    </xf>
    <xf numFmtId="0" fontId="16" fillId="0" borderId="11" xfId="0" applyNumberFormat="1" applyFont="1" applyFill="1" applyBorder="1" applyAlignment="1">
      <alignment vertical="center" wrapText="1"/>
    </xf>
    <xf numFmtId="0" fontId="16" fillId="0" borderId="11" xfId="0" applyNumberFormat="1" applyFont="1" applyFill="1" applyBorder="1" applyAlignment="1">
      <alignment horizontal="center" vertical="center" wrapText="1"/>
    </xf>
    <xf numFmtId="0" fontId="3" fillId="0" borderId="11" xfId="0" applyNumberFormat="1" applyFont="1" applyFill="1" applyBorder="1" applyAlignment="1">
      <alignment vertical="center" wrapText="1"/>
    </xf>
    <xf numFmtId="0" fontId="3" fillId="0" borderId="0" xfId="0" applyNumberFormat="1" applyFont="1" applyFill="1" applyAlignment="1">
      <alignment horizontal="center" vertical="center" wrapText="1"/>
    </xf>
    <xf numFmtId="0" fontId="3" fillId="0" borderId="13" xfId="0" applyNumberFormat="1" applyFont="1" applyFill="1" applyBorder="1" applyAlignment="1">
      <alignment vertical="center" wrapText="1"/>
    </xf>
    <xf numFmtId="0" fontId="3" fillId="0" borderId="0" xfId="0" applyNumberFormat="1" applyFont="1" applyFill="1" applyAlignment="1">
      <alignment horizontal="left" vertical="center" wrapText="1"/>
    </xf>
    <xf numFmtId="0" fontId="16" fillId="0" borderId="20" xfId="2" applyNumberFormat="1" applyFont="1" applyFill="1" applyBorder="1" applyAlignment="1">
      <alignment horizontal="left" vertical="center" wrapText="1"/>
    </xf>
    <xf numFmtId="0" fontId="16" fillId="0" borderId="20" xfId="2" applyNumberFormat="1" applyFont="1" applyFill="1" applyBorder="1" applyAlignment="1">
      <alignment horizontal="center" vertical="center" wrapText="1"/>
    </xf>
    <xf numFmtId="0" fontId="3" fillId="0" borderId="20" xfId="2" applyNumberFormat="1" applyFont="1" applyFill="1" applyBorder="1" applyAlignment="1">
      <alignment horizontal="left" vertical="center" wrapText="1"/>
    </xf>
    <xf numFmtId="0" fontId="3" fillId="0" borderId="0" xfId="2" applyNumberFormat="1" applyFont="1" applyFill="1" applyBorder="1" applyAlignment="1">
      <alignment horizontal="center" vertical="center" wrapText="1"/>
    </xf>
    <xf numFmtId="0" fontId="3" fillId="0" borderId="11" xfId="2" applyNumberFormat="1" applyFont="1" applyFill="1" applyBorder="1" applyAlignment="1">
      <alignment horizontal="left" vertical="center" wrapText="1"/>
    </xf>
    <xf numFmtId="0" fontId="16" fillId="0" borderId="11" xfId="2" applyNumberFormat="1" applyFont="1" applyFill="1" applyBorder="1" applyAlignment="1">
      <alignment horizontal="left" vertical="center" wrapText="1"/>
    </xf>
    <xf numFmtId="0" fontId="16" fillId="0" borderId="11" xfId="2" applyNumberFormat="1" applyFont="1" applyFill="1" applyBorder="1" applyAlignment="1">
      <alignment horizontal="center" vertical="center" wrapText="1"/>
    </xf>
    <xf numFmtId="0" fontId="3" fillId="0" borderId="11" xfId="0" applyNumberFormat="1" applyFont="1" applyFill="1" applyBorder="1" applyAlignment="1">
      <alignment horizontal="left" wrapText="1"/>
    </xf>
    <xf numFmtId="0" fontId="16" fillId="0" borderId="11" xfId="0" applyNumberFormat="1" applyFont="1" applyFill="1" applyBorder="1" applyAlignment="1">
      <alignment wrapText="1"/>
    </xf>
    <xf numFmtId="0" fontId="16" fillId="0" borderId="0" xfId="0" applyNumberFormat="1" applyFont="1" applyFill="1" applyAlignment="1">
      <alignment wrapText="1"/>
    </xf>
    <xf numFmtId="0" fontId="3" fillId="0" borderId="13" xfId="2" applyNumberFormat="1" applyFont="1" applyFill="1" applyBorder="1" applyAlignment="1">
      <alignment horizontal="center" vertical="center" wrapText="1"/>
    </xf>
    <xf numFmtId="0" fontId="3" fillId="0" borderId="13" xfId="2" applyNumberFormat="1" applyFont="1" applyFill="1" applyBorder="1" applyAlignment="1">
      <alignment horizontal="left" vertical="center" wrapText="1"/>
    </xf>
    <xf numFmtId="0" fontId="16" fillId="0" borderId="20" xfId="0" applyNumberFormat="1" applyFont="1" applyFill="1" applyBorder="1" applyAlignment="1">
      <alignment horizontal="center" vertical="center" wrapText="1"/>
    </xf>
    <xf numFmtId="0" fontId="4" fillId="0" borderId="11" xfId="0" applyNumberFormat="1" applyFont="1" applyFill="1" applyBorder="1" applyAlignment="1">
      <alignment vertical="center" wrapText="1"/>
    </xf>
    <xf numFmtId="0" fontId="4" fillId="2" borderId="11" xfId="0" applyNumberFormat="1" applyFont="1" applyFill="1" applyBorder="1" applyAlignment="1">
      <alignment vertical="center" wrapText="1"/>
    </xf>
    <xf numFmtId="49" fontId="34" fillId="0" borderId="0" xfId="2" applyNumberFormat="1"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49" fontId="16" fillId="0" borderId="11"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1" xfId="1"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16" fillId="0" borderId="20" xfId="2" applyNumberFormat="1" applyFont="1" applyFill="1" applyBorder="1" applyAlignment="1">
      <alignment horizontal="center" vertical="center" wrapText="1"/>
    </xf>
    <xf numFmtId="49" fontId="3" fillId="0" borderId="11" xfId="2" applyNumberFormat="1" applyFont="1" applyFill="1" applyBorder="1" applyAlignment="1">
      <alignment horizontal="center" vertical="center" wrapText="1"/>
    </xf>
    <xf numFmtId="49" fontId="3" fillId="0" borderId="13" xfId="2" applyNumberFormat="1" applyFont="1" applyFill="1" applyBorder="1" applyAlignment="1">
      <alignment horizontal="center" vertical="center" wrapText="1"/>
    </xf>
    <xf numFmtId="0" fontId="3" fillId="0" borderId="11" xfId="2" applyNumberFormat="1" applyFont="1" applyFill="1" applyBorder="1" applyAlignment="1">
      <alignment horizontal="center" vertical="center" wrapText="1"/>
    </xf>
    <xf numFmtId="0" fontId="35" fillId="0" borderId="0" xfId="2" applyNumberFormat="1" applyFont="1" applyFill="1" applyBorder="1" applyAlignment="1">
      <alignment horizontal="left" vertical="center" wrapText="1"/>
    </xf>
    <xf numFmtId="0" fontId="31" fillId="3" borderId="11" xfId="0" applyFont="1" applyFill="1" applyBorder="1" applyAlignment="1">
      <alignment horizontal="left" vertical="center" wrapText="1"/>
    </xf>
    <xf numFmtId="0" fontId="3" fillId="0" borderId="11" xfId="0" applyNumberFormat="1" applyFont="1" applyFill="1" applyBorder="1" applyAlignment="1">
      <alignment horizontal="center" vertical="center" wrapText="1"/>
    </xf>
    <xf numFmtId="0" fontId="3" fillId="0" borderId="20" xfId="2" applyNumberFormat="1" applyFont="1" applyFill="1" applyBorder="1" applyAlignment="1">
      <alignment horizontal="center" vertical="center" wrapText="1"/>
    </xf>
    <xf numFmtId="0" fontId="31" fillId="2"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1" xfId="0" applyNumberFormat="1" applyFont="1" applyFill="1" applyBorder="1" applyAlignment="1">
      <alignment horizontal="left" vertical="center" wrapText="1"/>
    </xf>
    <xf numFmtId="0" fontId="16" fillId="0" borderId="13" xfId="0" applyNumberFormat="1" applyFont="1" applyFill="1" applyBorder="1" applyAlignment="1">
      <alignment horizontal="center" vertical="center" wrapText="1"/>
    </xf>
    <xf numFmtId="0" fontId="16" fillId="0" borderId="0" xfId="0" applyNumberFormat="1" applyFont="1" applyFill="1" applyBorder="1" applyAlignment="1">
      <alignment horizontal="left" vertical="center" wrapText="1"/>
    </xf>
    <xf numFmtId="0" fontId="35" fillId="0" borderId="0" xfId="2"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49" fontId="16" fillId="0" borderId="11" xfId="2" applyNumberFormat="1" applyFont="1" applyFill="1" applyBorder="1" applyAlignment="1">
      <alignment horizontal="center" vertical="center" wrapText="1"/>
    </xf>
    <xf numFmtId="164" fontId="3" fillId="0" borderId="0" xfId="1"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164" fontId="3" fillId="0" borderId="0" xfId="1" applyNumberFormat="1" applyFont="1" applyFill="1" applyAlignment="1">
      <alignment horizontal="left" vertical="center" wrapText="1"/>
    </xf>
    <xf numFmtId="0" fontId="16" fillId="0" borderId="1" xfId="2" applyNumberFormat="1" applyFont="1" applyFill="1" applyBorder="1" applyAlignment="1">
      <alignment horizontal="left" vertical="center" wrapText="1"/>
    </xf>
    <xf numFmtId="0" fontId="16" fillId="0" borderId="1" xfId="2"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6"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49" fontId="3" fillId="0" borderId="1" xfId="1"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14" fontId="3" fillId="0" borderId="1" xfId="0" applyNumberFormat="1" applyFont="1" applyFill="1" applyBorder="1" applyAlignment="1">
      <alignment vertical="center" wrapText="1"/>
    </xf>
    <xf numFmtId="14"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center" wrapText="1"/>
    </xf>
    <xf numFmtId="0" fontId="37" fillId="0" borderId="1" xfId="0"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35" fillId="0" borderId="0" xfId="2" applyNumberFormat="1" applyFont="1" applyFill="1" applyBorder="1" applyAlignment="1">
      <alignment horizontal="center" vertical="center" wrapText="1"/>
    </xf>
    <xf numFmtId="0" fontId="16" fillId="0" borderId="1" xfId="2"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1" xfId="2"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6" fillId="0" borderId="0" xfId="0" applyNumberFormat="1" applyFont="1" applyFill="1" applyAlignment="1">
      <alignment vertical="center" wrapText="1"/>
    </xf>
    <xf numFmtId="0" fontId="35" fillId="0" borderId="0" xfId="2" applyNumberFormat="1" applyFont="1" applyFill="1" applyBorder="1" applyAlignment="1">
      <alignment horizontal="center" vertical="center" wrapText="1"/>
    </xf>
    <xf numFmtId="0" fontId="16" fillId="0" borderId="0"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3" fillId="0" borderId="11" xfId="0" applyNumberFormat="1" applyFont="1" applyFill="1" applyBorder="1" applyAlignment="1">
      <alignment horizontal="left" vertical="center" wrapText="1"/>
    </xf>
    <xf numFmtId="0" fontId="16" fillId="0" borderId="13"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0" xfId="2" applyNumberFormat="1" applyFont="1" applyFill="1" applyBorder="1" applyAlignment="1">
      <alignment horizontal="center" vertical="center" wrapText="1"/>
    </xf>
    <xf numFmtId="0" fontId="3" fillId="0" borderId="11" xfId="2"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35" fillId="0" borderId="0" xfId="2" applyNumberFormat="1" applyFont="1" applyFill="1" applyBorder="1" applyAlignment="1">
      <alignment horizontal="left" vertical="center" wrapText="1"/>
    </xf>
    <xf numFmtId="49" fontId="16" fillId="0" borderId="11" xfId="2" applyNumberFormat="1" applyFont="1" applyFill="1" applyBorder="1" applyAlignment="1">
      <alignment horizontal="center" vertical="center" wrapText="1"/>
    </xf>
    <xf numFmtId="0" fontId="45" fillId="0" borderId="0" xfId="0" applyFont="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3" fillId="0" borderId="11" xfId="0" applyNumberFormat="1"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0" fontId="16" fillId="0" borderId="1" xfId="2"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35" fillId="0" borderId="0" xfId="2" applyNumberFormat="1" applyFont="1" applyFill="1" applyBorder="1" applyAlignment="1">
      <alignment horizontal="center" vertical="center" wrapText="1"/>
    </xf>
    <xf numFmtId="0" fontId="39" fillId="0" borderId="0" xfId="2"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6" fillId="0" borderId="1" xfId="0" applyFont="1" applyBorder="1" applyAlignment="1">
      <alignment horizontal="left" vertical="center" wrapText="1"/>
    </xf>
    <xf numFmtId="0" fontId="16" fillId="3" borderId="1" xfId="0" applyNumberFormat="1" applyFont="1" applyFill="1" applyBorder="1" applyAlignment="1">
      <alignment vertical="center" wrapText="1"/>
    </xf>
    <xf numFmtId="0" fontId="0" fillId="0" borderId="1" xfId="0" applyBorder="1"/>
    <xf numFmtId="0" fontId="0" fillId="0" borderId="8" xfId="0" applyBorder="1"/>
    <xf numFmtId="0" fontId="1" fillId="0" borderId="1" xfId="0" applyFont="1" applyFill="1" applyBorder="1" applyAlignment="1">
      <alignment horizontal="center"/>
    </xf>
    <xf numFmtId="0" fontId="35" fillId="0" borderId="0" xfId="2" applyNumberFormat="1" applyFont="1" applyFill="1" applyBorder="1" applyAlignment="1">
      <alignment horizontal="center" vertical="center" wrapText="1"/>
    </xf>
    <xf numFmtId="0" fontId="43" fillId="0" borderId="0" xfId="2" applyNumberFormat="1" applyFont="1" applyFill="1" applyBorder="1" applyAlignment="1">
      <alignment horizontal="center" vertical="center" wrapText="1"/>
    </xf>
    <xf numFmtId="0" fontId="42" fillId="0" borderId="0" xfId="2" applyNumberFormat="1" applyFont="1" applyFill="1" applyBorder="1" applyAlignment="1">
      <alignment horizontal="center" vertical="center" wrapText="1"/>
    </xf>
    <xf numFmtId="0" fontId="39" fillId="0" borderId="0" xfId="2"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1" xfId="2" applyNumberFormat="1"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49"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6" fillId="0" borderId="1" xfId="2" applyNumberFormat="1" applyFont="1" applyFill="1" applyBorder="1" applyAlignment="1">
      <alignment vertical="center" wrapText="1"/>
    </xf>
    <xf numFmtId="0" fontId="47" fillId="3" borderId="1" xfId="0" applyFont="1" applyFill="1" applyBorder="1"/>
    <xf numFmtId="0" fontId="3" fillId="3" borderId="1" xfId="0" applyFont="1" applyFill="1" applyBorder="1" applyAlignment="1"/>
    <xf numFmtId="0" fontId="3" fillId="3" borderId="1" xfId="0" applyNumberFormat="1" applyFont="1" applyFill="1" applyBorder="1" applyAlignment="1">
      <alignment vertical="center" wrapText="1"/>
    </xf>
    <xf numFmtId="0" fontId="3" fillId="0" borderId="1" xfId="0" applyFont="1" applyBorder="1" applyAlignment="1">
      <alignment horizontal="center"/>
    </xf>
    <xf numFmtId="0" fontId="16" fillId="3" borderId="1" xfId="0" applyNumberFormat="1" applyFont="1" applyFill="1" applyBorder="1" applyAlignment="1">
      <alignment horizontal="center" vertical="center" wrapText="1"/>
    </xf>
    <xf numFmtId="0" fontId="47" fillId="0" borderId="1" xfId="0" applyFont="1" applyBorder="1" applyAlignment="1">
      <alignment horizontal="center"/>
    </xf>
    <xf numFmtId="0" fontId="3" fillId="0" borderId="1" xfId="0" applyFont="1" applyBorder="1" applyAlignment="1">
      <alignment horizontal="center" vertical="center" wrapText="1"/>
    </xf>
    <xf numFmtId="0" fontId="3" fillId="3" borderId="1" xfId="0" applyNumberFormat="1" applyFont="1" applyFill="1" applyBorder="1" applyAlignment="1">
      <alignment horizontal="center" vertical="center" wrapText="1"/>
    </xf>
    <xf numFmtId="0" fontId="47" fillId="0" borderId="1" xfId="0" applyFont="1" applyBorder="1"/>
    <xf numFmtId="0" fontId="16" fillId="2" borderId="1" xfId="0" applyFont="1" applyFill="1" applyBorder="1" applyAlignment="1">
      <alignment horizontal="center"/>
    </xf>
    <xf numFmtId="0" fontId="16" fillId="3" borderId="1" xfId="0" applyFont="1" applyFill="1" applyBorder="1"/>
    <xf numFmtId="0" fontId="3" fillId="0" borderId="1" xfId="0" applyFont="1" applyBorder="1"/>
    <xf numFmtId="0" fontId="3" fillId="0" borderId="1" xfId="0" applyFont="1" applyBorder="1" applyAlignment="1">
      <alignment horizontal="left"/>
    </xf>
    <xf numFmtId="0" fontId="3" fillId="3" borderId="1" xfId="0" applyFont="1" applyFill="1" applyBorder="1" applyAlignment="1">
      <alignment horizontal="center"/>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48" fillId="4" borderId="1" xfId="0" applyNumberFormat="1" applyFont="1" applyFill="1" applyBorder="1" applyAlignment="1">
      <alignment horizontal="center" vertical="center" wrapText="1"/>
    </xf>
    <xf numFmtId="0" fontId="50" fillId="0" borderId="0" xfId="0" applyFont="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horizontal="center" vertical="center"/>
    </xf>
    <xf numFmtId="0" fontId="50" fillId="0" borderId="0" xfId="0" applyFont="1" applyAlignment="1">
      <alignment vertical="center"/>
    </xf>
    <xf numFmtId="0" fontId="16" fillId="0" borderId="0" xfId="2" applyNumberFormat="1" applyFont="1" applyFill="1" applyBorder="1" applyAlignment="1">
      <alignment horizontal="center" vertical="center" wrapText="1"/>
    </xf>
    <xf numFmtId="49" fontId="16" fillId="0" borderId="0" xfId="2" applyNumberFormat="1" applyFont="1" applyFill="1" applyBorder="1" applyAlignment="1">
      <alignment horizontal="center" vertical="center" wrapText="1"/>
    </xf>
    <xf numFmtId="0" fontId="1" fillId="0" borderId="0" xfId="0" applyFont="1" applyAlignment="1">
      <alignment vertical="center"/>
    </xf>
    <xf numFmtId="0" fontId="1" fillId="0" borderId="8" xfId="0" applyFont="1" applyBorder="1" applyAlignment="1">
      <alignment vertical="center"/>
    </xf>
    <xf numFmtId="0" fontId="1" fillId="0" borderId="0" xfId="0" applyFont="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1" fillId="3" borderId="1" xfId="0" applyFont="1" applyFill="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2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14" fontId="1" fillId="3"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49" fontId="1"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1" fillId="3" borderId="1" xfId="0" applyFont="1" applyFill="1" applyBorder="1" applyAlignment="1">
      <alignment horizontal="center" vertical="center"/>
    </xf>
    <xf numFmtId="49" fontId="27" fillId="3" borderId="1" xfId="0" applyNumberFormat="1" applyFont="1" applyFill="1" applyBorder="1" applyAlignment="1">
      <alignment horizontal="center" vertical="center" wrapText="1"/>
    </xf>
    <xf numFmtId="0" fontId="51" fillId="3" borderId="1" xfId="0"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2" fillId="3" borderId="1" xfId="0" applyNumberFormat="1" applyFont="1" applyFill="1" applyBorder="1" applyAlignment="1">
      <alignment vertical="center" wrapText="1"/>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vertical="center" wrapText="1"/>
    </xf>
    <xf numFmtId="0" fontId="27" fillId="3" borderId="0" xfId="0" applyFont="1" applyFill="1" applyAlignment="1">
      <alignment horizontal="center" vertical="center" wrapText="1"/>
    </xf>
    <xf numFmtId="0" fontId="27"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left" vertical="center" wrapText="1"/>
    </xf>
    <xf numFmtId="0" fontId="44" fillId="3" borderId="1" xfId="0" applyNumberFormat="1" applyFont="1" applyFill="1" applyBorder="1" applyAlignment="1">
      <alignment vertical="center" wrapText="1"/>
    </xf>
    <xf numFmtId="0" fontId="44" fillId="0" borderId="1" xfId="0" applyFont="1" applyBorder="1" applyAlignment="1">
      <alignment vertical="center"/>
    </xf>
    <xf numFmtId="14" fontId="1" fillId="0" borderId="1" xfId="0" applyNumberFormat="1" applyFont="1" applyBorder="1" applyAlignment="1">
      <alignment horizontal="center" vertical="center"/>
    </xf>
    <xf numFmtId="0" fontId="3" fillId="0" borderId="1" xfId="0" applyFont="1" applyBorder="1" applyAlignment="1">
      <alignment vertical="center"/>
    </xf>
    <xf numFmtId="0" fontId="44" fillId="0" borderId="1" xfId="0" applyFont="1" applyBorder="1" applyAlignment="1">
      <alignment vertical="center" wrapText="1"/>
    </xf>
    <xf numFmtId="0" fontId="52" fillId="0" borderId="1" xfId="0" applyFont="1" applyBorder="1" applyAlignment="1">
      <alignment horizontal="center" vertical="center" wrapText="1"/>
    </xf>
    <xf numFmtId="0" fontId="44" fillId="0" borderId="1" xfId="0" applyFont="1" applyFill="1" applyBorder="1" applyAlignment="1">
      <alignment vertical="center" wrapText="1"/>
    </xf>
    <xf numFmtId="0" fontId="16" fillId="0" borderId="1" xfId="0" applyFont="1" applyBorder="1" applyAlignment="1">
      <alignment vertical="center" wrapText="1"/>
    </xf>
    <xf numFmtId="0" fontId="1" fillId="0" borderId="8" xfId="0" applyFont="1" applyBorder="1" applyAlignment="1">
      <alignment vertical="center" wrapText="1"/>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0" fontId="16" fillId="0" borderId="1" xfId="2"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35" fillId="0" borderId="0"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left" vertical="center" wrapText="1"/>
    </xf>
    <xf numFmtId="0" fontId="16" fillId="0" borderId="1" xfId="0" applyFont="1" applyBorder="1" applyAlignment="1">
      <alignment horizontal="center" vertical="center" wrapText="1"/>
    </xf>
    <xf numFmtId="0" fontId="16" fillId="0" borderId="13"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35" fillId="0" borderId="0" xfId="2" applyNumberFormat="1" applyFont="1" applyFill="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16" fillId="4" borderId="1" xfId="0" applyNumberFormat="1" applyFont="1" applyFill="1" applyBorder="1" applyAlignment="1">
      <alignment horizontal="center" vertical="center" wrapText="1"/>
    </xf>
    <xf numFmtId="0" fontId="16" fillId="4" borderId="1" xfId="2"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1" fillId="4" borderId="1" xfId="0" applyFont="1" applyFill="1" applyBorder="1"/>
    <xf numFmtId="0" fontId="1" fillId="4" borderId="1"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center"/>
    </xf>
    <xf numFmtId="0" fontId="1" fillId="4" borderId="1" xfId="0" applyFont="1" applyFill="1" applyBorder="1" applyAlignment="1">
      <alignment vertical="center" wrapText="1"/>
    </xf>
    <xf numFmtId="49" fontId="1" fillId="4" borderId="1" xfId="0" applyNumberFormat="1" applyFont="1" applyFill="1" applyBorder="1" applyAlignment="1">
      <alignment horizontal="left" vertical="center" wrapText="1"/>
    </xf>
    <xf numFmtId="49" fontId="3" fillId="4" borderId="1" xfId="0" applyNumberFormat="1" applyFont="1" applyFill="1" applyBorder="1" applyAlignment="1">
      <alignment horizontal="center" vertical="center" wrapText="1"/>
    </xf>
    <xf numFmtId="0" fontId="3" fillId="4" borderId="1" xfId="0" applyNumberFormat="1" applyFont="1" applyFill="1" applyBorder="1" applyAlignment="1">
      <alignment vertical="center" wrapText="1"/>
    </xf>
    <xf numFmtId="0" fontId="32" fillId="0" borderId="0" xfId="0" applyFont="1" applyAlignment="1">
      <alignment horizontal="center" vertical="center" wrapText="1"/>
    </xf>
    <xf numFmtId="49" fontId="1" fillId="0" borderId="1"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0" fontId="16" fillId="4"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0" borderId="1" xfId="0" applyFont="1" applyFill="1" applyBorder="1" applyAlignment="1">
      <alignment horizontal="left" vertical="center"/>
    </xf>
    <xf numFmtId="49" fontId="1" fillId="0" borderId="1" xfId="0" applyNumberFormat="1" applyFont="1" applyFill="1" applyBorder="1" applyAlignment="1">
      <alignment horizontal="center" vertical="center"/>
    </xf>
    <xf numFmtId="0" fontId="2" fillId="4" borderId="2" xfId="0" applyFont="1" applyFill="1" applyBorder="1" applyAlignment="1">
      <alignment vertical="center" wrapText="1"/>
    </xf>
    <xf numFmtId="0" fontId="1" fillId="4" borderId="2" xfId="0" applyFont="1" applyFill="1" applyBorder="1" applyAlignment="1">
      <alignment vertical="center" wrapText="1"/>
    </xf>
    <xf numFmtId="0" fontId="1"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14" fontId="1" fillId="4" borderId="2" xfId="0" applyNumberFormat="1" applyFont="1" applyFill="1" applyBorder="1" applyAlignment="1">
      <alignment horizontal="center" vertical="center" wrapText="1"/>
    </xf>
    <xf numFmtId="0" fontId="3" fillId="4" borderId="2" xfId="0" applyNumberFormat="1" applyFont="1" applyFill="1" applyBorder="1" applyAlignment="1">
      <alignment vertical="center" wrapText="1"/>
    </xf>
    <xf numFmtId="0" fontId="1" fillId="4" borderId="2" xfId="0" applyFont="1" applyFill="1" applyBorder="1" applyAlignment="1">
      <alignment vertical="center"/>
    </xf>
    <xf numFmtId="0" fontId="1" fillId="4"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xf numFmtId="0" fontId="2"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8" xfId="0" applyFont="1" applyFill="1" applyBorder="1" applyAlignment="1">
      <alignment horizontal="left" vertical="center" wrapText="1"/>
    </xf>
    <xf numFmtId="0" fontId="1" fillId="0" borderId="0" xfId="0" applyFont="1" applyFill="1" applyAlignment="1">
      <alignment vertical="center"/>
    </xf>
    <xf numFmtId="0" fontId="16" fillId="0" borderId="1" xfId="0"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16" fillId="0" borderId="0" xfId="0" applyNumberFormat="1" applyFont="1" applyFill="1" applyBorder="1" applyAlignment="1">
      <alignment horizontal="left" vertical="center" wrapText="1"/>
    </xf>
    <xf numFmtId="0" fontId="39" fillId="0" borderId="0" xfId="0" applyNumberFormat="1" applyFont="1" applyFill="1" applyBorder="1" applyAlignment="1">
      <alignment horizontal="center" vertical="center" wrapText="1"/>
    </xf>
    <xf numFmtId="0" fontId="35" fillId="0" borderId="0" xfId="2" applyNumberFormat="1" applyFont="1" applyFill="1" applyBorder="1" applyAlignment="1">
      <alignment horizontal="center" vertical="center" wrapText="1"/>
    </xf>
    <xf numFmtId="0" fontId="40" fillId="0" borderId="0" xfId="2" applyNumberFormat="1" applyFont="1" applyFill="1" applyBorder="1" applyAlignment="1">
      <alignment horizontal="center" vertical="center" wrapText="1"/>
    </xf>
    <xf numFmtId="0" fontId="43" fillId="0" borderId="0" xfId="2" applyNumberFormat="1" applyFont="1" applyFill="1" applyBorder="1" applyAlignment="1">
      <alignment horizontal="center" vertical="center" wrapText="1"/>
    </xf>
    <xf numFmtId="0" fontId="41" fillId="0" borderId="0" xfId="2" applyNumberFormat="1" applyFont="1" applyFill="1" applyBorder="1" applyAlignment="1">
      <alignment horizontal="center" vertical="center" wrapText="1"/>
    </xf>
    <xf numFmtId="0" fontId="42" fillId="0" borderId="0" xfId="2" applyNumberFormat="1" applyFont="1" applyFill="1" applyBorder="1" applyAlignment="1">
      <alignment horizontal="center" vertical="center" wrapText="1"/>
    </xf>
    <xf numFmtId="0" fontId="39" fillId="0" borderId="0" xfId="2" applyNumberFormat="1" applyFont="1" applyFill="1" applyBorder="1" applyAlignment="1">
      <alignment horizontal="left" vertical="center" wrapText="1"/>
    </xf>
    <xf numFmtId="0" fontId="38" fillId="0" borderId="0" xfId="2"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1" xfId="2"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31" fillId="3" borderId="1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1" xfId="2"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20" xfId="2"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3" fillId="0" borderId="11" xfId="0" quotePrefix="1" applyNumberFormat="1" applyFont="1" applyFill="1" applyBorder="1" applyAlignment="1">
      <alignment horizontal="left" vertical="center" wrapText="1"/>
    </xf>
    <xf numFmtId="0" fontId="3" fillId="0" borderId="11" xfId="0" applyNumberFormat="1" applyFont="1" applyFill="1" applyBorder="1" applyAlignment="1">
      <alignment horizontal="left" vertical="center" wrapText="1"/>
    </xf>
    <xf numFmtId="0" fontId="4" fillId="2" borderId="11" xfId="0" applyNumberFormat="1" applyFont="1" applyFill="1" applyBorder="1" applyAlignment="1">
      <alignment horizontal="center" vertical="center" wrapText="1"/>
    </xf>
    <xf numFmtId="0" fontId="4" fillId="0" borderId="11" xfId="0" quotePrefix="1" applyNumberFormat="1" applyFont="1" applyFill="1" applyBorder="1" applyAlignment="1">
      <alignment horizontal="left" vertical="center" wrapText="1"/>
    </xf>
    <xf numFmtId="0" fontId="4" fillId="0" borderId="11" xfId="0" applyNumberFormat="1" applyFont="1" applyFill="1" applyBorder="1" applyAlignment="1">
      <alignment horizontal="left" vertical="center" wrapText="1"/>
    </xf>
    <xf numFmtId="0" fontId="19" fillId="0" borderId="0" xfId="2" applyFont="1" applyFill="1" applyAlignment="1">
      <alignment horizontal="left" vertical="center" wrapText="1"/>
    </xf>
    <xf numFmtId="0" fontId="16" fillId="0" borderId="0" xfId="2" applyFont="1" applyFill="1" applyAlignment="1">
      <alignment horizontal="left" vertical="center" wrapText="1"/>
    </xf>
    <xf numFmtId="0" fontId="21" fillId="0" borderId="0" xfId="2" applyFont="1" applyBorder="1" applyAlignment="1">
      <alignment horizontal="center" vertical="center"/>
    </xf>
    <xf numFmtId="0" fontId="23" fillId="0" borderId="0" xfId="2" applyFont="1" applyBorder="1" applyAlignment="1">
      <alignment horizontal="center" vertical="center"/>
    </xf>
    <xf numFmtId="0" fontId="24" fillId="0" borderId="0" xfId="2" applyFont="1" applyBorder="1" applyAlignment="1">
      <alignment horizontal="center" vertical="center"/>
    </xf>
    <xf numFmtId="0" fontId="16" fillId="0" borderId="11" xfId="2" applyFont="1" applyFill="1" applyBorder="1" applyAlignment="1">
      <alignment horizontal="center" vertical="center" wrapText="1"/>
    </xf>
    <xf numFmtId="0" fontId="3" fillId="0" borderId="11" xfId="2" applyFont="1" applyFill="1" applyBorder="1" applyAlignment="1">
      <alignment horizontal="center" vertical="center" wrapText="1"/>
    </xf>
    <xf numFmtId="49" fontId="16" fillId="0" borderId="11" xfId="2" applyNumberFormat="1" applyFont="1" applyFill="1" applyBorder="1" applyAlignment="1">
      <alignment horizontal="center" vertical="center" wrapText="1"/>
    </xf>
    <xf numFmtId="1" fontId="16" fillId="0" borderId="11" xfId="2" applyNumberFormat="1" applyFont="1" applyFill="1" applyBorder="1" applyAlignment="1">
      <alignment horizontal="center" vertical="center" wrapText="1"/>
    </xf>
    <xf numFmtId="165" fontId="16" fillId="0" borderId="11" xfId="2" applyNumberFormat="1" applyFont="1" applyFill="1" applyBorder="1" applyAlignment="1">
      <alignment horizontal="center" vertical="center" wrapText="1"/>
    </xf>
    <xf numFmtId="0" fontId="16" fillId="0" borderId="0" xfId="2" applyFont="1" applyFill="1" applyAlignment="1">
      <alignment horizontal="center" vertical="center" wrapText="1"/>
    </xf>
    <xf numFmtId="0" fontId="17" fillId="0" borderId="0" xfId="2" applyFont="1" applyFill="1" applyAlignment="1">
      <alignment horizontal="center" vertical="center" wrapText="1"/>
    </xf>
    <xf numFmtId="0" fontId="16" fillId="0" borderId="10" xfId="2" applyFont="1" applyFill="1" applyBorder="1" applyAlignment="1">
      <alignment horizontal="center" vertical="center" wrapText="1"/>
    </xf>
    <xf numFmtId="1" fontId="16" fillId="0" borderId="10" xfId="2" applyNumberFormat="1" applyFont="1" applyFill="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11" fillId="0" borderId="2" xfId="2"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center"/>
    </xf>
    <xf numFmtId="49"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2" fillId="0" borderId="2"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3" xfId="2" applyFont="1" applyFill="1" applyBorder="1" applyAlignment="1">
      <alignment horizontal="center" vertical="center" wrapText="1"/>
    </xf>
    <xf numFmtId="0" fontId="26" fillId="0" borderId="5" xfId="0" applyFont="1" applyBorder="1" applyAlignment="1">
      <alignment horizontal="center"/>
    </xf>
    <xf numFmtId="0" fontId="26" fillId="0" borderId="14" xfId="0" applyFont="1" applyBorder="1" applyAlignment="1">
      <alignment horizontal="center"/>
    </xf>
    <xf numFmtId="0" fontId="26" fillId="0" borderId="15" xfId="0" applyFont="1" applyBorder="1" applyAlignment="1">
      <alignment horizontal="center"/>
    </xf>
    <xf numFmtId="0" fontId="26" fillId="0" borderId="7" xfId="0" applyFont="1" applyBorder="1" applyAlignment="1">
      <alignment horizontal="center"/>
    </xf>
    <xf numFmtId="0" fontId="26" fillId="0" borderId="12" xfId="0" applyFont="1" applyBorder="1" applyAlignment="1">
      <alignment horizontal="center"/>
    </xf>
    <xf numFmtId="0" fontId="26" fillId="0" borderId="16" xfId="0" applyFont="1" applyBorder="1" applyAlignment="1">
      <alignment horizontal="center"/>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17" xfId="2" applyFont="1" applyFill="1" applyBorder="1" applyAlignment="1">
      <alignment horizontal="center" vertical="center" wrapText="1"/>
    </xf>
    <xf numFmtId="0" fontId="11" fillId="0" borderId="18" xfId="2" applyFont="1" applyFill="1" applyBorder="1" applyAlignment="1">
      <alignment horizontal="center" vertical="center" wrapText="1"/>
    </xf>
    <xf numFmtId="0" fontId="11" fillId="0" borderId="7" xfId="2" applyFont="1" applyFill="1" applyBorder="1" applyAlignment="1">
      <alignment horizontal="center" vertical="center" wrapText="1"/>
    </xf>
    <xf numFmtId="0" fontId="11" fillId="0" borderId="12" xfId="2" applyFont="1" applyFill="1" applyBorder="1" applyAlignment="1">
      <alignment horizontal="center" vertical="center" wrapText="1"/>
    </xf>
    <xf numFmtId="0" fontId="12" fillId="0" borderId="11" xfId="2" applyFont="1" applyFill="1" applyBorder="1" applyAlignment="1">
      <alignment horizontal="center" vertical="center" wrapText="1"/>
    </xf>
    <xf numFmtId="0" fontId="32" fillId="0" borderId="12" xfId="2" applyFont="1" applyBorder="1" applyAlignment="1">
      <alignment horizontal="center" vertical="center"/>
    </xf>
    <xf numFmtId="0" fontId="11" fillId="0" borderId="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7" fillId="0" borderId="1" xfId="0" applyFont="1" applyBorder="1" applyAlignment="1">
      <alignment horizontal="center" vertical="center" wrapText="1"/>
    </xf>
    <xf numFmtId="0" fontId="9" fillId="3" borderId="2"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32" fillId="3" borderId="1" xfId="2" applyFont="1" applyFill="1" applyBorder="1" applyAlignment="1">
      <alignment horizontal="center" vertical="center"/>
    </xf>
    <xf numFmtId="0" fontId="26" fillId="0" borderId="1" xfId="0" applyFont="1" applyBorder="1" applyAlignment="1">
      <alignment horizontal="center" vertical="center" wrapText="1"/>
    </xf>
    <xf numFmtId="0" fontId="11" fillId="0" borderId="11" xfId="2" applyFont="1" applyFill="1" applyBorder="1" applyAlignment="1">
      <alignment horizontal="center" vertical="center" wrapText="1"/>
    </xf>
    <xf numFmtId="0" fontId="7" fillId="0" borderId="0" xfId="0" applyFont="1" applyAlignment="1">
      <alignment horizontal="center"/>
    </xf>
    <xf numFmtId="0" fontId="12" fillId="0" borderId="19" xfId="2" applyFont="1" applyFill="1" applyBorder="1" applyAlignment="1">
      <alignment horizontal="center" vertical="center" wrapText="1"/>
    </xf>
    <xf numFmtId="0" fontId="26"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9" fillId="0" borderId="0" xfId="2" applyFont="1" applyBorder="1" applyAlignment="1">
      <alignment horizontal="center" vertical="center" wrapText="1"/>
    </xf>
    <xf numFmtId="0" fontId="26" fillId="0" borderId="0" xfId="0" applyFont="1" applyBorder="1" applyAlignment="1">
      <alignment horizontal="center" vertical="center" wrapText="1"/>
    </xf>
    <xf numFmtId="0" fontId="26" fillId="0" borderId="12"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Border="1" applyAlignment="1">
      <alignment horizontal="center" vertical="center" wrapText="1"/>
    </xf>
    <xf numFmtId="0" fontId="49" fillId="0" borderId="0" xfId="2" applyNumberFormat="1" applyFont="1" applyFill="1" applyBorder="1" applyAlignment="1">
      <alignment horizontal="center" vertical="center" wrapText="1"/>
    </xf>
    <xf numFmtId="0" fontId="39" fillId="0" borderId="0" xfId="2"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3" borderId="1" xfId="0" applyNumberFormat="1" applyFont="1" applyFill="1" applyBorder="1" applyAlignment="1">
      <alignment horizontal="center" vertical="center" wrapText="1"/>
    </xf>
    <xf numFmtId="0" fontId="16" fillId="0" borderId="23" xfId="0" applyNumberFormat="1" applyFont="1" applyFill="1" applyBorder="1" applyAlignment="1">
      <alignment horizontal="center" vertical="center" wrapText="1"/>
    </xf>
    <xf numFmtId="0" fontId="16" fillId="0" borderId="24"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2" applyNumberFormat="1" applyFont="1" applyFill="1" applyBorder="1" applyAlignment="1">
      <alignment horizontal="center" vertical="center" wrapText="1"/>
    </xf>
    <xf numFmtId="0" fontId="16" fillId="0" borderId="9" xfId="2" applyNumberFormat="1" applyFont="1" applyFill="1" applyBorder="1" applyAlignment="1">
      <alignment horizontal="center" vertical="center" wrapText="1"/>
    </xf>
    <xf numFmtId="0" fontId="16" fillId="0" borderId="22" xfId="2" applyNumberFormat="1" applyFont="1" applyFill="1" applyBorder="1" applyAlignment="1">
      <alignment horizontal="center" vertical="center" wrapText="1"/>
    </xf>
    <xf numFmtId="0" fontId="16" fillId="0" borderId="8" xfId="2" applyNumberFormat="1" applyFont="1" applyFill="1" applyBorder="1" applyAlignment="1">
      <alignment horizontal="center" vertical="center" wrapText="1"/>
    </xf>
    <xf numFmtId="0" fontId="16" fillId="0" borderId="1" xfId="0" applyFont="1" applyBorder="1" applyAlignment="1">
      <alignment horizontal="center"/>
    </xf>
  </cellXfs>
  <cellStyles count="4">
    <cellStyle name="Comma" xfId="1" builtinId="3"/>
    <cellStyle name="Comma 2" xfId="3" xr:uid="{00000000-0005-0000-0000-000001000000}"/>
    <cellStyle name="Normal" xfId="0" builtinId="0"/>
    <cellStyle name="Normal 2" xfId="2" xr:uid="{00000000-0005-0000-0000-000003000000}"/>
  </cellStyles>
  <dxfs count="10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6"/>
  <sheetViews>
    <sheetView topLeftCell="A20" zoomScaleSheetLayoutView="75" workbookViewId="0">
      <pane xSplit="3" ySplit="2" topLeftCell="D34" activePane="bottomRight" state="frozen"/>
      <selection activeCell="A20" sqref="A20"/>
      <selection pane="topRight" activeCell="D20" sqref="D20"/>
      <selection pane="bottomLeft" activeCell="A22" sqref="A22"/>
      <selection pane="bottomRight" activeCell="A20" sqref="A20:XFD20"/>
    </sheetView>
  </sheetViews>
  <sheetFormatPr defaultColWidth="8.88671875" defaultRowHeight="15.75" x14ac:dyDescent="0.2"/>
  <cols>
    <col min="1" max="1" width="5.44140625" style="295" customWidth="1"/>
    <col min="2" max="2" width="5.6640625" style="295" customWidth="1"/>
    <col min="3" max="3" width="18.44140625" style="290" customWidth="1"/>
    <col min="4" max="4" width="10.77734375" style="290" customWidth="1"/>
    <col min="5" max="5" width="10" style="290" customWidth="1"/>
    <col min="6" max="6" width="11.6640625" style="290" customWidth="1"/>
    <col min="7" max="7" width="9.21875" style="290" customWidth="1"/>
    <col min="8" max="8" width="13.88671875" style="297" customWidth="1"/>
    <col min="9" max="9" width="7" style="295" customWidth="1"/>
    <col min="10" max="10" width="9.5546875" style="295" customWidth="1"/>
    <col min="11" max="11" width="6.21875" style="290" customWidth="1"/>
    <col min="12" max="12" width="5.44140625" style="290" customWidth="1"/>
    <col min="13" max="13" width="7.6640625" style="297" customWidth="1"/>
    <col min="14" max="14" width="9.6640625" style="295" customWidth="1"/>
    <col min="15" max="15" width="7.21875" style="290" customWidth="1"/>
    <col min="16" max="16" width="5.44140625" style="290" customWidth="1"/>
    <col min="17" max="17" width="8.77734375" style="295" customWidth="1"/>
    <col min="18" max="18" width="15.44140625" style="290" hidden="1" customWidth="1"/>
    <col min="19" max="19" width="8" style="290" hidden="1" customWidth="1"/>
    <col min="20" max="20" width="13.33203125" style="318" hidden="1" customWidth="1"/>
    <col min="21" max="21" width="15.44140625" style="290" hidden="1" customWidth="1"/>
    <col min="22" max="22" width="13.6640625" style="290" hidden="1" customWidth="1"/>
    <col min="23" max="23" width="44.6640625" style="290" hidden="1" customWidth="1"/>
    <col min="24" max="24" width="31.6640625" style="290" hidden="1" customWidth="1"/>
    <col min="25" max="25" width="9.33203125" style="290" customWidth="1"/>
    <col min="26" max="16384" width="8.88671875" style="290"/>
  </cols>
  <sheetData>
    <row r="1" spans="1:21" ht="27.75" customHeight="1" x14ac:dyDescent="0.2">
      <c r="A1" s="545"/>
      <c r="B1" s="545"/>
      <c r="C1" s="545"/>
      <c r="D1" s="363"/>
      <c r="E1" s="363"/>
      <c r="F1" s="363"/>
      <c r="G1" s="363"/>
      <c r="H1" s="374"/>
      <c r="I1" s="363"/>
      <c r="J1" s="363"/>
      <c r="K1" s="363"/>
      <c r="L1" s="363"/>
      <c r="M1" s="374"/>
      <c r="N1" s="363"/>
      <c r="O1" s="363"/>
      <c r="P1" s="363"/>
      <c r="Q1" s="363"/>
      <c r="R1" s="288"/>
      <c r="S1" s="288"/>
      <c r="T1" s="313"/>
      <c r="U1" s="289"/>
    </row>
    <row r="2" spans="1:21" ht="27.75" customHeight="1" x14ac:dyDescent="0.2">
      <c r="A2" s="546" t="s">
        <v>2762</v>
      </c>
      <c r="B2" s="547"/>
      <c r="C2" s="547"/>
      <c r="D2" s="547"/>
      <c r="E2" s="547"/>
      <c r="F2" s="547"/>
      <c r="G2" s="363"/>
      <c r="H2" s="374"/>
      <c r="I2" s="363"/>
      <c r="J2" s="363"/>
      <c r="K2" s="363"/>
      <c r="L2" s="363"/>
      <c r="M2" s="374"/>
      <c r="N2" s="363"/>
      <c r="O2" s="363"/>
      <c r="P2" s="363"/>
      <c r="Q2" s="363"/>
      <c r="R2" s="288"/>
      <c r="S2" s="288"/>
      <c r="T2" s="313"/>
      <c r="U2" s="289"/>
    </row>
    <row r="3" spans="1:21" ht="39.75" customHeight="1" x14ac:dyDescent="0.2">
      <c r="A3" s="548" t="s">
        <v>2763</v>
      </c>
      <c r="B3" s="549"/>
      <c r="C3" s="549"/>
      <c r="D3" s="549"/>
      <c r="E3" s="549"/>
      <c r="F3" s="549"/>
      <c r="G3" s="363"/>
      <c r="H3" s="374"/>
      <c r="I3" s="363"/>
      <c r="J3" s="363"/>
      <c r="K3" s="363"/>
      <c r="L3" s="363"/>
      <c r="M3" s="374"/>
      <c r="N3" s="363"/>
      <c r="O3" s="363"/>
      <c r="P3" s="363"/>
      <c r="Q3" s="363"/>
      <c r="R3" s="288"/>
      <c r="S3" s="288"/>
      <c r="T3" s="313"/>
      <c r="U3" s="289"/>
    </row>
    <row r="4" spans="1:21" ht="32.25" customHeight="1" x14ac:dyDescent="0.2">
      <c r="A4" s="550" t="s">
        <v>2769</v>
      </c>
      <c r="B4" s="551"/>
      <c r="C4" s="551"/>
      <c r="D4" s="551"/>
      <c r="E4" s="551"/>
      <c r="F4" s="551"/>
      <c r="G4" s="551"/>
      <c r="H4" s="551"/>
      <c r="I4" s="551"/>
      <c r="J4" s="551"/>
      <c r="K4" s="551"/>
      <c r="L4" s="551"/>
      <c r="M4" s="551"/>
      <c r="N4" s="551"/>
      <c r="O4" s="551"/>
      <c r="P4" s="551"/>
      <c r="Q4" s="551"/>
      <c r="R4" s="551"/>
      <c r="S4" s="551"/>
      <c r="T4" s="551"/>
      <c r="U4" s="289"/>
    </row>
    <row r="5" spans="1:21" ht="27.75" customHeight="1" x14ac:dyDescent="0.2">
      <c r="A5" s="550" t="s">
        <v>2768</v>
      </c>
      <c r="B5" s="550"/>
      <c r="C5" s="550"/>
      <c r="D5" s="550"/>
      <c r="E5" s="550"/>
      <c r="F5" s="550"/>
      <c r="G5" s="550"/>
      <c r="H5" s="550"/>
      <c r="I5" s="550"/>
      <c r="J5" s="550"/>
      <c r="K5" s="550"/>
      <c r="L5" s="550"/>
      <c r="M5" s="550"/>
      <c r="N5" s="550"/>
      <c r="O5" s="550"/>
      <c r="P5" s="550"/>
      <c r="Q5" s="550"/>
      <c r="R5" s="550"/>
      <c r="S5" s="550"/>
      <c r="T5" s="550"/>
      <c r="U5" s="289"/>
    </row>
    <row r="6" spans="1:21" x14ac:dyDescent="0.2">
      <c r="A6" s="544" t="s">
        <v>2770</v>
      </c>
      <c r="B6" s="544"/>
      <c r="C6" s="544"/>
      <c r="D6" s="544"/>
      <c r="E6" s="544"/>
      <c r="F6" s="544"/>
      <c r="G6" s="544"/>
      <c r="H6" s="544"/>
      <c r="I6" s="544"/>
      <c r="J6" s="544"/>
      <c r="K6" s="544"/>
      <c r="L6" s="544"/>
      <c r="M6" s="544"/>
      <c r="N6" s="544"/>
      <c r="O6" s="544"/>
      <c r="P6" s="544"/>
      <c r="Q6" s="544"/>
      <c r="R6" s="544"/>
      <c r="S6" s="544"/>
      <c r="T6" s="544"/>
      <c r="U6" s="373"/>
    </row>
    <row r="7" spans="1:21" x14ac:dyDescent="0.2">
      <c r="A7" s="544"/>
      <c r="B7" s="544"/>
      <c r="C7" s="544"/>
      <c r="D7" s="544"/>
      <c r="E7" s="544"/>
      <c r="F7" s="544"/>
      <c r="G7" s="544"/>
      <c r="H7" s="544"/>
      <c r="I7" s="544"/>
      <c r="J7" s="544"/>
      <c r="K7" s="544"/>
      <c r="L7" s="544"/>
      <c r="M7" s="544"/>
      <c r="N7" s="544"/>
      <c r="O7" s="544"/>
      <c r="P7" s="544"/>
      <c r="Q7" s="544"/>
      <c r="R7" s="544"/>
      <c r="S7" s="544"/>
      <c r="T7" s="544"/>
      <c r="U7" s="373"/>
    </row>
    <row r="8" spans="1:21" x14ac:dyDescent="0.2">
      <c r="A8" s="373"/>
      <c r="B8" s="373"/>
      <c r="C8" s="373"/>
      <c r="D8" s="373"/>
      <c r="E8" s="373"/>
      <c r="F8" s="373"/>
      <c r="G8" s="373"/>
      <c r="H8" s="364"/>
      <c r="I8" s="373"/>
      <c r="J8" s="373"/>
      <c r="K8" s="373"/>
      <c r="L8" s="373"/>
      <c r="M8" s="364"/>
      <c r="N8" s="373"/>
      <c r="O8" s="373"/>
      <c r="P8" s="373"/>
      <c r="Q8" s="373"/>
      <c r="R8" s="373"/>
      <c r="S8" s="373"/>
      <c r="T8" s="314"/>
      <c r="U8" s="373"/>
    </row>
    <row r="9" spans="1:21" ht="15.75" customHeight="1" x14ac:dyDescent="0.2">
      <c r="A9" s="373"/>
      <c r="B9" s="373"/>
      <c r="C9" s="543" t="s">
        <v>2430</v>
      </c>
      <c r="D9" s="543"/>
      <c r="E9" s="543"/>
      <c r="F9" s="543"/>
      <c r="G9" s="543"/>
      <c r="H9" s="543"/>
      <c r="I9" s="543"/>
      <c r="J9" s="543"/>
      <c r="K9" s="543"/>
      <c r="L9" s="543"/>
      <c r="M9" s="543"/>
      <c r="N9" s="543"/>
      <c r="O9" s="543"/>
      <c r="P9" s="543"/>
      <c r="Q9" s="543"/>
      <c r="R9" s="543"/>
      <c r="S9" s="543"/>
      <c r="T9" s="543"/>
      <c r="U9" s="373"/>
    </row>
    <row r="10" spans="1:21" ht="15.75" customHeight="1" x14ac:dyDescent="0.2">
      <c r="A10" s="373"/>
      <c r="B10" s="373"/>
      <c r="C10" s="543" t="s">
        <v>2437</v>
      </c>
      <c r="D10" s="543"/>
      <c r="E10" s="543"/>
      <c r="F10" s="543"/>
      <c r="G10" s="543"/>
      <c r="H10" s="543"/>
      <c r="I10" s="543"/>
      <c r="J10" s="543"/>
      <c r="K10" s="543"/>
      <c r="L10" s="543"/>
      <c r="M10" s="543"/>
      <c r="N10" s="543"/>
      <c r="O10" s="543"/>
      <c r="P10" s="543"/>
      <c r="Q10" s="543"/>
      <c r="R10" s="543"/>
      <c r="S10" s="543"/>
      <c r="T10" s="543"/>
      <c r="U10" s="373"/>
    </row>
    <row r="11" spans="1:21" ht="39.75" customHeight="1" x14ac:dyDescent="0.2">
      <c r="A11" s="373"/>
      <c r="B11" s="373"/>
      <c r="C11" s="542" t="s">
        <v>2431</v>
      </c>
      <c r="D11" s="542"/>
      <c r="E11" s="542"/>
      <c r="F11" s="542"/>
      <c r="G11" s="542"/>
      <c r="H11" s="542"/>
      <c r="I11" s="542"/>
      <c r="J11" s="542"/>
      <c r="K11" s="542"/>
      <c r="L11" s="542"/>
      <c r="M11" s="542"/>
      <c r="N11" s="542"/>
      <c r="O11" s="542"/>
      <c r="P11" s="542"/>
      <c r="Q11" s="542"/>
      <c r="R11" s="542"/>
      <c r="S11" s="542"/>
      <c r="T11" s="542"/>
      <c r="U11" s="373"/>
    </row>
    <row r="12" spans="1:21" ht="54" customHeight="1" x14ac:dyDescent="0.2">
      <c r="A12" s="373"/>
      <c r="B12" s="373"/>
      <c r="C12" s="542" t="s">
        <v>2432</v>
      </c>
      <c r="D12" s="542"/>
      <c r="E12" s="542"/>
      <c r="F12" s="542"/>
      <c r="G12" s="542"/>
      <c r="H12" s="542"/>
      <c r="I12" s="542"/>
      <c r="J12" s="542"/>
      <c r="K12" s="542"/>
      <c r="L12" s="542"/>
      <c r="M12" s="542"/>
      <c r="N12" s="542"/>
      <c r="O12" s="542"/>
      <c r="P12" s="542"/>
      <c r="Q12" s="542"/>
      <c r="R12" s="542"/>
      <c r="S12" s="542"/>
      <c r="T12" s="542"/>
      <c r="U12" s="373"/>
    </row>
    <row r="13" spans="1:21" ht="53.25" customHeight="1" x14ac:dyDescent="0.2">
      <c r="A13" s="373"/>
      <c r="B13" s="373"/>
      <c r="C13" s="542" t="s">
        <v>2433</v>
      </c>
      <c r="D13" s="542"/>
      <c r="E13" s="542"/>
      <c r="F13" s="542"/>
      <c r="G13" s="542"/>
      <c r="H13" s="542"/>
      <c r="I13" s="542"/>
      <c r="J13" s="542"/>
      <c r="K13" s="542"/>
      <c r="L13" s="542"/>
      <c r="M13" s="542"/>
      <c r="N13" s="542"/>
      <c r="O13" s="542"/>
      <c r="P13" s="542"/>
      <c r="Q13" s="542"/>
      <c r="R13" s="542"/>
      <c r="S13" s="542"/>
      <c r="T13" s="542"/>
      <c r="U13" s="373"/>
    </row>
    <row r="14" spans="1:21" ht="19.5" customHeight="1" x14ac:dyDescent="0.2">
      <c r="A14" s="373"/>
      <c r="B14" s="373"/>
      <c r="C14" s="542" t="s">
        <v>2434</v>
      </c>
      <c r="D14" s="542"/>
      <c r="E14" s="542"/>
      <c r="F14" s="542"/>
      <c r="G14" s="542"/>
      <c r="H14" s="542"/>
      <c r="I14" s="542"/>
      <c r="J14" s="542"/>
      <c r="K14" s="542"/>
      <c r="L14" s="542"/>
      <c r="M14" s="542"/>
      <c r="N14" s="542"/>
      <c r="O14" s="542"/>
      <c r="P14" s="542"/>
      <c r="Q14" s="542"/>
      <c r="R14" s="542"/>
      <c r="S14" s="542"/>
      <c r="T14" s="542"/>
      <c r="U14" s="373"/>
    </row>
    <row r="15" spans="1:21" ht="38.25" customHeight="1" x14ac:dyDescent="0.2">
      <c r="A15" s="373"/>
      <c r="B15" s="373"/>
      <c r="C15" s="542" t="s">
        <v>2435</v>
      </c>
      <c r="D15" s="542"/>
      <c r="E15" s="542"/>
      <c r="F15" s="542"/>
      <c r="G15" s="542"/>
      <c r="H15" s="542"/>
      <c r="I15" s="542"/>
      <c r="J15" s="542"/>
      <c r="K15" s="542"/>
      <c r="L15" s="542"/>
      <c r="M15" s="542"/>
      <c r="N15" s="542"/>
      <c r="O15" s="542"/>
      <c r="P15" s="542"/>
      <c r="Q15" s="542"/>
      <c r="R15" s="542"/>
      <c r="S15" s="542"/>
      <c r="T15" s="542"/>
      <c r="U15" s="373"/>
    </row>
    <row r="16" spans="1:21" ht="53.25" customHeight="1" x14ac:dyDescent="0.2">
      <c r="A16" s="373"/>
      <c r="B16" s="373"/>
      <c r="C16" s="542" t="s">
        <v>2436</v>
      </c>
      <c r="D16" s="542"/>
      <c r="E16" s="542"/>
      <c r="F16" s="542"/>
      <c r="G16" s="542"/>
      <c r="H16" s="542"/>
      <c r="I16" s="542"/>
      <c r="J16" s="542"/>
      <c r="K16" s="542"/>
      <c r="L16" s="542"/>
      <c r="M16" s="542"/>
      <c r="N16" s="542"/>
      <c r="O16" s="542"/>
      <c r="P16" s="542"/>
      <c r="Q16" s="542"/>
      <c r="R16" s="542"/>
      <c r="S16" s="542"/>
      <c r="T16" s="542"/>
      <c r="U16" s="373"/>
    </row>
    <row r="17" spans="1:28" ht="15.75" customHeight="1" x14ac:dyDescent="0.2">
      <c r="A17" s="373"/>
      <c r="B17" s="373"/>
      <c r="C17" s="543" t="s">
        <v>2438</v>
      </c>
      <c r="D17" s="543"/>
      <c r="E17" s="543"/>
      <c r="F17" s="543"/>
      <c r="G17" s="543"/>
      <c r="H17" s="543"/>
      <c r="I17" s="543"/>
      <c r="J17" s="543"/>
      <c r="K17" s="543"/>
      <c r="L17" s="543"/>
      <c r="M17" s="543"/>
      <c r="N17" s="543"/>
      <c r="O17" s="543"/>
      <c r="P17" s="543"/>
      <c r="Q17" s="543"/>
      <c r="R17" s="543"/>
      <c r="S17" s="543"/>
      <c r="T17" s="543"/>
      <c r="U17" s="373"/>
    </row>
    <row r="18" spans="1:28" ht="15.75" customHeight="1" x14ac:dyDescent="0.2">
      <c r="A18" s="373"/>
      <c r="B18" s="373"/>
      <c r="C18" s="542"/>
      <c r="D18" s="542"/>
      <c r="E18" s="542"/>
      <c r="F18" s="542"/>
      <c r="G18" s="542"/>
      <c r="H18" s="542"/>
      <c r="I18" s="542"/>
      <c r="J18" s="542"/>
      <c r="K18" s="542"/>
      <c r="L18" s="542"/>
      <c r="M18" s="542"/>
      <c r="N18" s="542"/>
      <c r="O18" s="542"/>
      <c r="P18" s="542"/>
      <c r="Q18" s="542"/>
      <c r="R18" s="542"/>
      <c r="S18" s="542"/>
      <c r="T18" s="542"/>
      <c r="U18" s="373"/>
    </row>
    <row r="19" spans="1:28" ht="15.75" customHeight="1" x14ac:dyDescent="0.2">
      <c r="A19" s="373"/>
      <c r="B19" s="373"/>
      <c r="C19" s="543" t="s">
        <v>2439</v>
      </c>
      <c r="D19" s="543"/>
      <c r="E19" s="543"/>
      <c r="F19" s="543"/>
      <c r="G19" s="543"/>
      <c r="H19" s="543"/>
      <c r="I19" s="543"/>
      <c r="J19" s="543"/>
      <c r="K19" s="543"/>
      <c r="L19" s="543"/>
      <c r="M19" s="543"/>
      <c r="N19" s="543"/>
      <c r="O19" s="543"/>
      <c r="P19" s="543"/>
      <c r="Q19" s="543"/>
      <c r="R19" s="543"/>
      <c r="S19" s="543"/>
      <c r="T19" s="543"/>
      <c r="U19" s="373"/>
    </row>
    <row r="20" spans="1:28" ht="15.75" customHeight="1" x14ac:dyDescent="0.2">
      <c r="A20" s="373"/>
      <c r="B20" s="373"/>
      <c r="C20" s="542" t="s">
        <v>2440</v>
      </c>
      <c r="D20" s="542"/>
      <c r="E20" s="542"/>
      <c r="F20" s="542"/>
      <c r="G20" s="542"/>
      <c r="H20" s="542"/>
      <c r="I20" s="542"/>
      <c r="J20" s="542"/>
      <c r="K20" s="542"/>
      <c r="L20" s="542"/>
      <c r="M20" s="542"/>
      <c r="N20" s="542"/>
      <c r="O20" s="542"/>
      <c r="P20" s="542"/>
      <c r="Q20" s="542"/>
      <c r="R20" s="542"/>
      <c r="S20" s="542"/>
      <c r="T20" s="542"/>
      <c r="U20" s="373"/>
    </row>
    <row r="21" spans="1:28" ht="15.75" customHeight="1" x14ac:dyDescent="0.2">
      <c r="A21" s="373"/>
      <c r="B21" s="373"/>
      <c r="C21" s="542" t="s">
        <v>2441</v>
      </c>
      <c r="D21" s="542"/>
      <c r="E21" s="542"/>
      <c r="F21" s="542"/>
      <c r="G21" s="542"/>
      <c r="H21" s="542"/>
      <c r="I21" s="542"/>
      <c r="J21" s="542"/>
      <c r="K21" s="542"/>
      <c r="L21" s="542"/>
      <c r="M21" s="542"/>
      <c r="N21" s="542"/>
      <c r="O21" s="542"/>
      <c r="P21" s="542"/>
      <c r="Q21" s="542"/>
      <c r="R21" s="542"/>
      <c r="S21" s="542"/>
      <c r="T21" s="542"/>
      <c r="U21" s="373"/>
    </row>
    <row r="22" spans="1:28" ht="15.75" customHeight="1" x14ac:dyDescent="0.2">
      <c r="A22" s="373"/>
      <c r="B22" s="373"/>
      <c r="C22" s="373"/>
      <c r="D22" s="373"/>
      <c r="E22" s="373"/>
      <c r="F22" s="373"/>
      <c r="G22" s="373"/>
      <c r="H22" s="364"/>
      <c r="I22" s="373"/>
      <c r="J22" s="373"/>
      <c r="K22" s="373"/>
      <c r="L22" s="373"/>
      <c r="M22" s="364"/>
      <c r="N22" s="373"/>
      <c r="O22" s="373"/>
      <c r="P22" s="373"/>
      <c r="Q22" s="373"/>
      <c r="R22" s="373"/>
      <c r="S22" s="373"/>
      <c r="T22" s="314"/>
      <c r="U22" s="373"/>
    </row>
    <row r="23" spans="1:28" ht="32.25" customHeight="1" x14ac:dyDescent="0.2">
      <c r="A23" s="552" t="s">
        <v>1</v>
      </c>
      <c r="B23" s="552" t="s">
        <v>127</v>
      </c>
      <c r="C23" s="552" t="s">
        <v>2314</v>
      </c>
      <c r="D23" s="552" t="s">
        <v>908</v>
      </c>
      <c r="E23" s="552" t="s">
        <v>2647</v>
      </c>
      <c r="F23" s="552" t="s">
        <v>2587</v>
      </c>
      <c r="G23" s="552" t="s">
        <v>884</v>
      </c>
      <c r="H23" s="552" t="s">
        <v>885</v>
      </c>
      <c r="I23" s="553" t="s">
        <v>1117</v>
      </c>
      <c r="J23" s="553"/>
      <c r="K23" s="553"/>
      <c r="L23" s="553"/>
      <c r="M23" s="553" t="s">
        <v>1118</v>
      </c>
      <c r="N23" s="553"/>
      <c r="O23" s="553"/>
      <c r="P23" s="553"/>
      <c r="Q23" s="552" t="s">
        <v>770</v>
      </c>
      <c r="R23" s="552" t="s">
        <v>2459</v>
      </c>
      <c r="S23" s="552"/>
      <c r="T23" s="557" t="s">
        <v>2647</v>
      </c>
      <c r="U23" s="555" t="s">
        <v>2428</v>
      </c>
      <c r="V23" s="555"/>
      <c r="W23" s="555" t="s">
        <v>2429</v>
      </c>
      <c r="X23" s="555" t="s">
        <v>2645</v>
      </c>
      <c r="Y23" s="571" t="s">
        <v>2804</v>
      </c>
      <c r="Z23" s="346" t="s">
        <v>2777</v>
      </c>
      <c r="AA23" s="346" t="s">
        <v>16</v>
      </c>
    </row>
    <row r="24" spans="1:28" s="291" customFormat="1" ht="32.25" customHeight="1" x14ac:dyDescent="0.2">
      <c r="A24" s="552"/>
      <c r="B24" s="552"/>
      <c r="C24" s="552"/>
      <c r="D24" s="552"/>
      <c r="E24" s="552"/>
      <c r="F24" s="552"/>
      <c r="G24" s="552"/>
      <c r="H24" s="552"/>
      <c r="I24" s="389" t="s">
        <v>2524</v>
      </c>
      <c r="J24" s="389" t="s">
        <v>2453</v>
      </c>
      <c r="K24" s="389" t="s">
        <v>2586</v>
      </c>
      <c r="L24" s="389" t="s">
        <v>2522</v>
      </c>
      <c r="M24" s="389" t="s">
        <v>2524</v>
      </c>
      <c r="N24" s="389" t="s">
        <v>2453</v>
      </c>
      <c r="O24" s="389" t="s">
        <v>2586</v>
      </c>
      <c r="P24" s="389" t="s">
        <v>2522</v>
      </c>
      <c r="Q24" s="552"/>
      <c r="R24" s="365" t="s">
        <v>128</v>
      </c>
      <c r="S24" s="365" t="s">
        <v>2460</v>
      </c>
      <c r="T24" s="557"/>
      <c r="U24" s="368" t="s">
        <v>2450</v>
      </c>
      <c r="V24" s="368" t="s">
        <v>712</v>
      </c>
      <c r="W24" s="556"/>
      <c r="X24" s="556"/>
      <c r="Y24" s="572"/>
      <c r="Z24" s="377"/>
      <c r="AA24" s="377"/>
    </row>
    <row r="25" spans="1:28" s="291" customFormat="1" ht="48.75" customHeight="1" x14ac:dyDescent="0.2">
      <c r="A25" s="390" t="s">
        <v>1132</v>
      </c>
      <c r="B25" s="390"/>
      <c r="C25" s="390"/>
      <c r="D25" s="390"/>
      <c r="E25" s="390"/>
      <c r="F25" s="390"/>
      <c r="G25" s="390"/>
      <c r="H25" s="341"/>
      <c r="I25" s="389"/>
      <c r="J25" s="389"/>
      <c r="K25" s="389"/>
      <c r="L25" s="389"/>
      <c r="M25" s="338"/>
      <c r="N25" s="389"/>
      <c r="O25" s="389"/>
      <c r="P25" s="389"/>
      <c r="Q25" s="390"/>
      <c r="R25" s="365"/>
      <c r="S25" s="365"/>
      <c r="T25" s="366"/>
      <c r="U25" s="310"/>
      <c r="V25" s="310"/>
      <c r="W25" s="310"/>
      <c r="X25" s="310"/>
      <c r="Y25" s="381"/>
      <c r="Z25" s="377"/>
      <c r="AA25" s="377"/>
    </row>
    <row r="26" spans="1:28" s="291" customFormat="1" ht="48.75" customHeight="1" x14ac:dyDescent="0.2">
      <c r="A26" s="390">
        <v>1</v>
      </c>
      <c r="B26" s="390" t="s">
        <v>167</v>
      </c>
      <c r="C26" s="344" t="s">
        <v>2798</v>
      </c>
      <c r="D26" s="348" t="s">
        <v>2799</v>
      </c>
      <c r="E26" s="343">
        <v>168501797</v>
      </c>
      <c r="F26" s="343"/>
      <c r="G26" s="353">
        <v>40516</v>
      </c>
      <c r="H26" s="343" t="s">
        <v>2800</v>
      </c>
      <c r="I26" s="343" t="s">
        <v>2801</v>
      </c>
      <c r="J26" s="343" t="s">
        <v>2802</v>
      </c>
      <c r="K26" s="343" t="s">
        <v>2525</v>
      </c>
      <c r="L26" s="343" t="s">
        <v>21</v>
      </c>
      <c r="M26" s="346"/>
      <c r="N26" s="346"/>
      <c r="O26" s="343"/>
      <c r="P26" s="343"/>
      <c r="Q26" s="345"/>
      <c r="R26" s="292"/>
      <c r="S26" s="292"/>
      <c r="T26" s="315"/>
      <c r="U26" s="310"/>
      <c r="V26" s="310"/>
      <c r="W26" s="310"/>
      <c r="X26" s="310"/>
      <c r="Y26" s="382" t="s">
        <v>2814</v>
      </c>
      <c r="Z26" s="378">
        <v>54</v>
      </c>
      <c r="AA26" s="378">
        <v>5</v>
      </c>
    </row>
    <row r="27" spans="1:28" s="291" customFormat="1" ht="32.25" customHeight="1" x14ac:dyDescent="0.2">
      <c r="A27" s="390"/>
      <c r="B27" s="343" t="s">
        <v>213</v>
      </c>
      <c r="C27" s="346" t="s">
        <v>2803</v>
      </c>
      <c r="D27" s="343"/>
      <c r="E27" s="343"/>
      <c r="F27" s="348" t="s">
        <v>2807</v>
      </c>
      <c r="G27" s="343"/>
      <c r="H27" s="343"/>
      <c r="I27" s="343"/>
      <c r="J27" s="343"/>
      <c r="K27" s="343"/>
      <c r="L27" s="343"/>
      <c r="M27" s="346"/>
      <c r="N27" s="346"/>
      <c r="O27" s="343"/>
      <c r="P27" s="343"/>
      <c r="Q27" s="345"/>
      <c r="R27" s="294" t="s">
        <v>2803</v>
      </c>
      <c r="S27" s="380" t="s">
        <v>213</v>
      </c>
      <c r="T27" s="317"/>
      <c r="U27" s="310"/>
      <c r="V27" s="310"/>
      <c r="W27" s="310"/>
      <c r="X27" s="310"/>
      <c r="Y27" s="381"/>
      <c r="Z27" s="378"/>
      <c r="AA27" s="378"/>
    </row>
    <row r="28" spans="1:28" s="291" customFormat="1" ht="32.25" customHeight="1" x14ac:dyDescent="0.2">
      <c r="A28" s="390"/>
      <c r="B28" s="343" t="s">
        <v>139</v>
      </c>
      <c r="C28" s="346" t="s">
        <v>2805</v>
      </c>
      <c r="D28" s="343"/>
      <c r="E28" s="343"/>
      <c r="F28" s="343"/>
      <c r="G28" s="343"/>
      <c r="H28" s="343"/>
      <c r="I28" s="343"/>
      <c r="J28" s="343"/>
      <c r="K28" s="343"/>
      <c r="L28" s="343"/>
      <c r="M28" s="346"/>
      <c r="N28" s="346"/>
      <c r="O28" s="343"/>
      <c r="P28" s="343"/>
      <c r="Q28" s="345"/>
      <c r="R28" s="294"/>
      <c r="S28" s="379"/>
      <c r="T28" s="316"/>
      <c r="U28" s="310"/>
      <c r="V28" s="310"/>
      <c r="W28" s="310"/>
      <c r="X28" s="310"/>
      <c r="Y28" s="381"/>
      <c r="Z28" s="378"/>
      <c r="AA28" s="378"/>
    </row>
    <row r="29" spans="1:28" s="291" customFormat="1" ht="32.25" customHeight="1" x14ac:dyDescent="0.2">
      <c r="A29" s="390"/>
      <c r="B29" s="343" t="s">
        <v>139</v>
      </c>
      <c r="C29" s="346" t="s">
        <v>2806</v>
      </c>
      <c r="D29" s="343"/>
      <c r="E29" s="343"/>
      <c r="F29" s="343"/>
      <c r="G29" s="343"/>
      <c r="H29" s="343"/>
      <c r="I29" s="343"/>
      <c r="J29" s="343"/>
      <c r="K29" s="343"/>
      <c r="L29" s="343"/>
      <c r="M29" s="346"/>
      <c r="N29" s="346"/>
      <c r="O29" s="343"/>
      <c r="P29" s="343"/>
      <c r="Q29" s="345"/>
      <c r="R29" s="294"/>
      <c r="S29" s="379"/>
      <c r="T29" s="316"/>
      <c r="U29" s="310"/>
      <c r="V29" s="310"/>
      <c r="W29" s="310"/>
      <c r="X29" s="310"/>
      <c r="Y29" s="381"/>
      <c r="Z29" s="378"/>
      <c r="AA29" s="378"/>
    </row>
    <row r="30" spans="1:28" ht="32.25" customHeight="1" x14ac:dyDescent="0.2">
      <c r="A30" s="343">
        <v>2</v>
      </c>
      <c r="B30" s="350" t="s">
        <v>167</v>
      </c>
      <c r="C30" s="351" t="s">
        <v>2808</v>
      </c>
      <c r="D30" s="348" t="s">
        <v>2809</v>
      </c>
      <c r="E30" s="346"/>
      <c r="F30" s="348" t="s">
        <v>2810</v>
      </c>
      <c r="G30" s="353">
        <v>42663</v>
      </c>
      <c r="H30" s="343" t="s">
        <v>2071</v>
      </c>
      <c r="I30" s="343"/>
      <c r="J30" s="343"/>
      <c r="K30" s="346"/>
      <c r="L30" s="346"/>
      <c r="M30" s="343" t="s">
        <v>930</v>
      </c>
      <c r="N30" s="343" t="s">
        <v>2802</v>
      </c>
      <c r="O30" s="343" t="s">
        <v>2525</v>
      </c>
      <c r="P30" s="343" t="s">
        <v>21</v>
      </c>
      <c r="Q30" s="343"/>
      <c r="R30" s="344"/>
      <c r="S30" s="344"/>
      <c r="T30" s="366"/>
      <c r="U30" s="294"/>
      <c r="V30" s="294"/>
      <c r="W30" s="311"/>
      <c r="X30" s="554"/>
      <c r="Y30" s="349" t="s">
        <v>2815</v>
      </c>
      <c r="Z30" s="346">
        <v>54</v>
      </c>
      <c r="AA30" s="346">
        <v>3</v>
      </c>
      <c r="AB30" s="290">
        <v>54</v>
      </c>
    </row>
    <row r="31" spans="1:28" ht="32.25" customHeight="1" x14ac:dyDescent="0.2">
      <c r="A31" s="343"/>
      <c r="B31" s="343"/>
      <c r="C31" s="346" t="s">
        <v>2811</v>
      </c>
      <c r="D31" s="343"/>
      <c r="E31" s="343"/>
      <c r="F31" s="343"/>
      <c r="G31" s="343"/>
      <c r="H31" s="343"/>
      <c r="I31" s="343"/>
      <c r="J31" s="343"/>
      <c r="K31" s="343"/>
      <c r="L31" s="343"/>
      <c r="M31" s="345"/>
      <c r="N31" s="343"/>
      <c r="O31" s="343"/>
      <c r="P31" s="343"/>
      <c r="Q31" s="343"/>
      <c r="R31" s="346"/>
      <c r="S31" s="343"/>
      <c r="T31" s="348"/>
      <c r="U31" s="294"/>
      <c r="V31" s="294"/>
      <c r="W31" s="311"/>
      <c r="X31" s="554"/>
      <c r="Y31" s="349"/>
      <c r="Z31" s="346"/>
      <c r="AA31" s="346"/>
    </row>
    <row r="32" spans="1:28" ht="32.25" customHeight="1" x14ac:dyDescent="0.2">
      <c r="A32" s="343"/>
      <c r="B32" s="343"/>
      <c r="C32" s="346" t="s">
        <v>2812</v>
      </c>
      <c r="D32" s="343"/>
      <c r="E32" s="343"/>
      <c r="F32" s="343"/>
      <c r="G32" s="343"/>
      <c r="H32" s="343"/>
      <c r="I32" s="343"/>
      <c r="J32" s="343"/>
      <c r="K32" s="343"/>
      <c r="L32" s="343"/>
      <c r="M32" s="345"/>
      <c r="N32" s="343"/>
      <c r="O32" s="343"/>
      <c r="P32" s="343"/>
      <c r="Q32" s="343"/>
      <c r="R32" s="346"/>
      <c r="S32" s="343"/>
      <c r="T32" s="348"/>
      <c r="U32" s="294"/>
      <c r="V32" s="294"/>
      <c r="W32" s="311"/>
      <c r="X32" s="554"/>
      <c r="Y32" s="349"/>
      <c r="Z32" s="346"/>
      <c r="AA32" s="346"/>
    </row>
    <row r="33" spans="1:28" ht="32.25" customHeight="1" x14ac:dyDescent="0.2">
      <c r="A33" s="343"/>
      <c r="B33" s="343"/>
      <c r="C33" s="346" t="s">
        <v>2813</v>
      </c>
      <c r="D33" s="343"/>
      <c r="E33" s="343"/>
      <c r="F33" s="343"/>
      <c r="G33" s="343"/>
      <c r="H33" s="343"/>
      <c r="I33" s="343"/>
      <c r="J33" s="343"/>
      <c r="K33" s="343"/>
      <c r="L33" s="343"/>
      <c r="M33" s="345"/>
      <c r="N33" s="343"/>
      <c r="O33" s="343"/>
      <c r="P33" s="343"/>
      <c r="Q33" s="343"/>
      <c r="R33" s="346"/>
      <c r="S33" s="343"/>
      <c r="T33" s="348"/>
      <c r="U33" s="294"/>
      <c r="V33" s="294"/>
      <c r="W33" s="312"/>
      <c r="X33" s="554"/>
      <c r="Y33" s="349"/>
      <c r="Z33" s="346"/>
      <c r="AA33" s="346"/>
    </row>
    <row r="34" spans="1:28" ht="32.25" customHeight="1" x14ac:dyDescent="0.2">
      <c r="A34" s="343">
        <v>3</v>
      </c>
      <c r="B34" s="390" t="s">
        <v>453</v>
      </c>
      <c r="C34" s="351" t="s">
        <v>2816</v>
      </c>
      <c r="D34" s="348" t="s">
        <v>2823</v>
      </c>
      <c r="E34" s="346"/>
      <c r="F34" s="348" t="s">
        <v>2825</v>
      </c>
      <c r="G34" s="352">
        <v>44421</v>
      </c>
      <c r="H34" s="343" t="s">
        <v>2071</v>
      </c>
      <c r="I34" s="343" t="s">
        <v>2817</v>
      </c>
      <c r="J34" s="343" t="s">
        <v>2455</v>
      </c>
      <c r="K34" s="343" t="s">
        <v>2523</v>
      </c>
      <c r="L34" s="343" t="s">
        <v>21</v>
      </c>
      <c r="M34" s="345"/>
      <c r="N34" s="343"/>
      <c r="O34" s="343"/>
      <c r="P34" s="343"/>
      <c r="Q34" s="343"/>
      <c r="R34" s="344"/>
      <c r="S34" s="344"/>
      <c r="T34" s="366"/>
      <c r="U34" s="294"/>
      <c r="V34" s="294"/>
      <c r="W34" s="294"/>
      <c r="X34" s="554"/>
      <c r="Y34" s="349" t="s">
        <v>2818</v>
      </c>
      <c r="Z34" s="346">
        <v>67</v>
      </c>
      <c r="AA34" s="346"/>
    </row>
    <row r="35" spans="1:28" ht="32.25" customHeight="1" x14ac:dyDescent="0.2">
      <c r="A35" s="343"/>
      <c r="B35" s="343" t="s">
        <v>1007</v>
      </c>
      <c r="C35" s="346" t="s">
        <v>2819</v>
      </c>
      <c r="D35" s="343"/>
      <c r="E35" s="343"/>
      <c r="F35" s="343"/>
      <c r="G35" s="346"/>
      <c r="H35" s="343"/>
      <c r="I35" s="343"/>
      <c r="J35" s="343"/>
      <c r="K35" s="343"/>
      <c r="L35" s="343"/>
      <c r="M35" s="345"/>
      <c r="N35" s="343"/>
      <c r="O35" s="343"/>
      <c r="P35" s="343"/>
      <c r="Q35" s="343"/>
      <c r="R35" s="346"/>
      <c r="S35" s="343"/>
      <c r="T35" s="348"/>
      <c r="U35" s="294"/>
      <c r="V35" s="294"/>
      <c r="W35" s="294"/>
      <c r="X35" s="554"/>
      <c r="Y35" s="349"/>
      <c r="Z35" s="346"/>
      <c r="AA35" s="346"/>
    </row>
    <row r="36" spans="1:28" ht="32.25" customHeight="1" x14ac:dyDescent="0.2">
      <c r="A36" s="343"/>
      <c r="B36" s="343" t="s">
        <v>139</v>
      </c>
      <c r="C36" s="346" t="s">
        <v>2820</v>
      </c>
      <c r="D36" s="343"/>
      <c r="E36" s="343"/>
      <c r="F36" s="343"/>
      <c r="G36" s="346"/>
      <c r="H36" s="343"/>
      <c r="I36" s="343"/>
      <c r="J36" s="343"/>
      <c r="K36" s="343"/>
      <c r="L36" s="343"/>
      <c r="M36" s="345"/>
      <c r="N36" s="343"/>
      <c r="O36" s="343"/>
      <c r="P36" s="343"/>
      <c r="Q36" s="343"/>
      <c r="R36" s="346"/>
      <c r="S36" s="343"/>
      <c r="T36" s="348"/>
      <c r="U36" s="294"/>
      <c r="V36" s="294"/>
      <c r="W36" s="294"/>
      <c r="X36" s="554"/>
      <c r="Y36" s="349"/>
      <c r="Z36" s="346"/>
      <c r="AA36" s="346"/>
    </row>
    <row r="37" spans="1:28" ht="32.25" customHeight="1" x14ac:dyDescent="0.2">
      <c r="A37" s="343"/>
      <c r="B37" s="343" t="s">
        <v>139</v>
      </c>
      <c r="C37" s="395" t="s">
        <v>2821</v>
      </c>
      <c r="D37" s="343"/>
      <c r="E37" s="346"/>
      <c r="F37" s="343"/>
      <c r="G37" s="352"/>
      <c r="H37" s="343"/>
      <c r="I37" s="343"/>
      <c r="J37" s="343"/>
      <c r="K37" s="343"/>
      <c r="L37" s="343"/>
      <c r="M37" s="345"/>
      <c r="N37" s="343"/>
      <c r="O37" s="343"/>
      <c r="P37" s="343"/>
      <c r="Q37" s="343"/>
      <c r="R37" s="344"/>
      <c r="S37" s="344"/>
      <c r="T37" s="366"/>
      <c r="U37" s="294"/>
      <c r="V37" s="294"/>
      <c r="W37" s="294"/>
      <c r="X37" s="554"/>
      <c r="Y37" s="349"/>
      <c r="Z37" s="346"/>
      <c r="AA37" s="346"/>
      <c r="AB37" s="290" t="s">
        <v>2797</v>
      </c>
    </row>
    <row r="38" spans="1:28" ht="32.25" customHeight="1" x14ac:dyDescent="0.2">
      <c r="A38" s="390">
        <v>4</v>
      </c>
      <c r="B38" s="390" t="s">
        <v>453</v>
      </c>
      <c r="C38" s="344" t="s">
        <v>2822</v>
      </c>
      <c r="D38" s="348" t="s">
        <v>2824</v>
      </c>
      <c r="E38" s="343"/>
      <c r="F38" s="348" t="s">
        <v>2826</v>
      </c>
      <c r="G38" s="352">
        <v>44420</v>
      </c>
      <c r="H38" s="343" t="s">
        <v>2827</v>
      </c>
      <c r="I38" s="343" t="s">
        <v>2828</v>
      </c>
      <c r="J38" s="343" t="s">
        <v>2542</v>
      </c>
      <c r="K38" s="343" t="s">
        <v>2446</v>
      </c>
      <c r="L38" s="343" t="s">
        <v>21</v>
      </c>
      <c r="M38" s="345"/>
      <c r="N38" s="343"/>
      <c r="O38" s="343"/>
      <c r="P38" s="343"/>
      <c r="Q38" s="343"/>
      <c r="R38" s="346"/>
      <c r="S38" s="343"/>
      <c r="T38" s="348"/>
      <c r="U38" s="294"/>
      <c r="V38" s="294"/>
      <c r="W38" s="294"/>
      <c r="X38" s="554"/>
      <c r="Y38" s="349" t="s">
        <v>2829</v>
      </c>
      <c r="Z38" s="346">
        <v>67</v>
      </c>
      <c r="AA38" s="346">
        <v>5</v>
      </c>
    </row>
    <row r="39" spans="1:28" ht="32.25" customHeight="1" x14ac:dyDescent="0.2">
      <c r="A39" s="390">
        <v>5</v>
      </c>
      <c r="B39" s="390" t="s">
        <v>453</v>
      </c>
      <c r="C39" s="344" t="s">
        <v>2830</v>
      </c>
      <c r="D39" s="346"/>
      <c r="E39" s="343"/>
      <c r="F39" s="348" t="s">
        <v>2831</v>
      </c>
      <c r="G39" s="352">
        <v>44621</v>
      </c>
      <c r="H39" s="343" t="s">
        <v>2827</v>
      </c>
      <c r="I39" s="343"/>
      <c r="J39" s="343" t="s">
        <v>2528</v>
      </c>
      <c r="K39" s="343" t="s">
        <v>2525</v>
      </c>
      <c r="L39" s="343" t="s">
        <v>21</v>
      </c>
      <c r="M39" s="345"/>
      <c r="N39" s="343"/>
      <c r="O39" s="343"/>
      <c r="P39" s="343"/>
      <c r="Q39" s="343"/>
      <c r="R39" s="346"/>
      <c r="S39" s="343"/>
      <c r="T39" s="348"/>
      <c r="U39" s="294"/>
      <c r="V39" s="294"/>
      <c r="W39" s="294"/>
      <c r="X39" s="554"/>
      <c r="Y39" s="349" t="s">
        <v>2835</v>
      </c>
      <c r="Z39" s="346">
        <v>67</v>
      </c>
      <c r="AA39" s="346" t="s">
        <v>2836</v>
      </c>
    </row>
    <row r="40" spans="1:28" ht="32.25" customHeight="1" x14ac:dyDescent="0.2">
      <c r="A40" s="343"/>
      <c r="B40" s="343" t="s">
        <v>213</v>
      </c>
      <c r="C40" s="394" t="s">
        <v>2832</v>
      </c>
      <c r="D40" s="343"/>
      <c r="E40" s="346"/>
      <c r="F40" s="343"/>
      <c r="G40" s="346"/>
      <c r="H40" s="343"/>
      <c r="I40" s="343"/>
      <c r="J40" s="343"/>
      <c r="K40" s="343"/>
      <c r="L40" s="343"/>
      <c r="M40" s="345"/>
      <c r="N40" s="343"/>
      <c r="O40" s="343"/>
      <c r="P40" s="343"/>
      <c r="Q40" s="343"/>
      <c r="R40" s="344"/>
      <c r="S40" s="344"/>
      <c r="T40" s="366"/>
      <c r="U40" s="294"/>
      <c r="V40" s="294"/>
      <c r="W40" s="294"/>
      <c r="X40" s="554"/>
      <c r="Y40" s="349"/>
      <c r="Z40" s="346"/>
      <c r="AA40" s="346"/>
    </row>
    <row r="41" spans="1:28" ht="32.25" customHeight="1" x14ac:dyDescent="0.2">
      <c r="A41" s="343"/>
      <c r="B41" s="346" t="s">
        <v>139</v>
      </c>
      <c r="C41" s="346" t="s">
        <v>2833</v>
      </c>
      <c r="D41" s="343"/>
      <c r="E41" s="343"/>
      <c r="F41" s="343"/>
      <c r="G41" s="346"/>
      <c r="H41" s="343"/>
      <c r="I41" s="343"/>
      <c r="J41" s="343"/>
      <c r="K41" s="343"/>
      <c r="L41" s="343"/>
      <c r="M41" s="345"/>
      <c r="N41" s="343"/>
      <c r="O41" s="343"/>
      <c r="P41" s="343"/>
      <c r="Q41" s="343"/>
      <c r="R41" s="346"/>
      <c r="S41" s="343"/>
      <c r="T41" s="348"/>
      <c r="U41" s="294"/>
      <c r="V41" s="294"/>
      <c r="W41" s="294"/>
      <c r="X41" s="554"/>
      <c r="Y41" s="349"/>
      <c r="Z41" s="346"/>
      <c r="AA41" s="346"/>
    </row>
    <row r="42" spans="1:28" ht="32.25" customHeight="1" x14ac:dyDescent="0.2">
      <c r="A42" s="343"/>
      <c r="B42" s="346" t="s">
        <v>139</v>
      </c>
      <c r="C42" s="346" t="s">
        <v>1673</v>
      </c>
      <c r="D42" s="343"/>
      <c r="E42" s="343"/>
      <c r="F42" s="343"/>
      <c r="G42" s="346"/>
      <c r="H42" s="343"/>
      <c r="I42" s="343"/>
      <c r="J42" s="343"/>
      <c r="K42" s="343"/>
      <c r="L42" s="343"/>
      <c r="M42" s="345"/>
      <c r="N42" s="343"/>
      <c r="O42" s="343"/>
      <c r="P42" s="343"/>
      <c r="Q42" s="343"/>
      <c r="R42" s="346"/>
      <c r="S42" s="343"/>
      <c r="T42" s="348"/>
      <c r="U42" s="294"/>
      <c r="V42" s="294"/>
      <c r="W42" s="294"/>
      <c r="X42" s="554"/>
      <c r="Y42" s="349"/>
      <c r="Z42" s="346"/>
      <c r="AA42" s="346"/>
    </row>
    <row r="43" spans="1:28" ht="32.25" customHeight="1" x14ac:dyDescent="0.2">
      <c r="A43" s="343"/>
      <c r="B43" s="345" t="s">
        <v>139</v>
      </c>
      <c r="C43" s="346" t="s">
        <v>2834</v>
      </c>
      <c r="D43" s="343"/>
      <c r="E43" s="346"/>
      <c r="F43" s="343"/>
      <c r="G43" s="346"/>
      <c r="H43" s="343"/>
      <c r="I43" s="343"/>
      <c r="J43" s="343"/>
      <c r="K43" s="343"/>
      <c r="L43" s="343"/>
      <c r="M43" s="345"/>
      <c r="N43" s="343"/>
      <c r="O43" s="343"/>
      <c r="P43" s="343"/>
      <c r="Q43" s="343"/>
      <c r="R43" s="344"/>
      <c r="S43" s="344"/>
      <c r="T43" s="366"/>
      <c r="U43" s="294"/>
      <c r="V43" s="294"/>
      <c r="W43" s="294"/>
      <c r="X43" s="554"/>
      <c r="Y43" s="349"/>
      <c r="Z43" s="346"/>
      <c r="AA43" s="346"/>
    </row>
    <row r="44" spans="1:28" ht="32.25" customHeight="1" x14ac:dyDescent="0.2">
      <c r="A44" s="343">
        <v>6</v>
      </c>
      <c r="B44" s="343" t="s">
        <v>453</v>
      </c>
      <c r="C44" s="346" t="s">
        <v>217</v>
      </c>
      <c r="D44" s="343"/>
      <c r="E44" s="343"/>
      <c r="F44" s="348" t="s">
        <v>376</v>
      </c>
      <c r="G44" s="352">
        <v>44284</v>
      </c>
      <c r="H44" s="343" t="s">
        <v>2827</v>
      </c>
      <c r="I44" s="343"/>
      <c r="J44" s="343"/>
      <c r="K44" s="343"/>
      <c r="L44" s="343"/>
      <c r="M44" s="345" t="s">
        <v>2540</v>
      </c>
      <c r="N44" s="343" t="s">
        <v>2535</v>
      </c>
      <c r="O44" s="343" t="s">
        <v>2446</v>
      </c>
      <c r="P44" s="343" t="s">
        <v>21</v>
      </c>
      <c r="Q44" s="343"/>
      <c r="R44" s="346"/>
      <c r="S44" s="343"/>
      <c r="T44" s="348"/>
      <c r="U44" s="294"/>
      <c r="V44" s="294"/>
      <c r="W44" s="294"/>
      <c r="X44" s="554"/>
      <c r="Y44" s="349"/>
      <c r="Z44" s="346"/>
      <c r="AA44" s="346"/>
    </row>
    <row r="45" spans="1:28" ht="32.25" customHeight="1" x14ac:dyDescent="0.2">
      <c r="A45" s="343"/>
      <c r="B45" s="343"/>
      <c r="C45" s="346"/>
      <c r="D45" s="343"/>
      <c r="E45" s="343"/>
      <c r="F45" s="343"/>
      <c r="G45" s="346"/>
      <c r="H45" s="345"/>
      <c r="I45" s="343"/>
      <c r="J45" s="343"/>
      <c r="K45" s="343"/>
      <c r="L45" s="343"/>
      <c r="M45" s="345"/>
      <c r="N45" s="343"/>
      <c r="O45" s="343"/>
      <c r="P45" s="343"/>
      <c r="Q45" s="343"/>
      <c r="R45" s="346"/>
      <c r="S45" s="343"/>
      <c r="T45" s="348"/>
      <c r="U45" s="294"/>
      <c r="V45" s="294"/>
      <c r="W45" s="294"/>
      <c r="X45" s="554"/>
      <c r="Y45" s="349"/>
      <c r="Z45" s="346"/>
      <c r="AA45" s="346"/>
    </row>
    <row r="46" spans="1:28" ht="32.25" customHeight="1" x14ac:dyDescent="0.2">
      <c r="A46" s="343"/>
      <c r="B46" s="343"/>
      <c r="C46" s="346"/>
      <c r="D46" s="343"/>
      <c r="E46" s="343"/>
      <c r="F46" s="343"/>
      <c r="G46" s="346"/>
      <c r="H46" s="345"/>
      <c r="I46" s="343"/>
      <c r="J46" s="343"/>
      <c r="K46" s="343"/>
      <c r="L46" s="343"/>
      <c r="M46" s="345"/>
      <c r="N46" s="343"/>
      <c r="O46" s="343"/>
      <c r="P46" s="343"/>
      <c r="Q46" s="343"/>
      <c r="R46" s="346"/>
      <c r="S46" s="343"/>
      <c r="T46" s="348"/>
      <c r="U46" s="294"/>
      <c r="V46" s="294"/>
      <c r="W46" s="294"/>
      <c r="X46" s="554"/>
      <c r="Y46" s="349"/>
      <c r="Z46" s="346"/>
      <c r="AA46" s="346"/>
    </row>
    <row r="47" spans="1:28" ht="32.25" customHeight="1" x14ac:dyDescent="0.2">
      <c r="A47" s="343">
        <v>7</v>
      </c>
      <c r="B47" s="365" t="s">
        <v>167</v>
      </c>
      <c r="C47" s="344"/>
      <c r="D47" s="343"/>
      <c r="E47" s="346"/>
      <c r="F47" s="343"/>
      <c r="G47" s="346"/>
      <c r="H47" s="345"/>
      <c r="I47" s="343"/>
      <c r="J47" s="343"/>
      <c r="K47" s="343"/>
      <c r="L47" s="343"/>
      <c r="M47" s="345"/>
      <c r="N47" s="343"/>
      <c r="O47" s="343"/>
      <c r="P47" s="343"/>
      <c r="Q47" s="343"/>
      <c r="R47" s="344"/>
      <c r="S47" s="344"/>
      <c r="T47" s="366"/>
      <c r="U47" s="294"/>
      <c r="V47" s="294"/>
      <c r="W47" s="294"/>
      <c r="X47" s="560"/>
      <c r="Y47" s="383"/>
      <c r="Z47" s="346"/>
      <c r="AA47" s="346"/>
      <c r="AB47" s="290" t="s">
        <v>2688</v>
      </c>
    </row>
    <row r="48" spans="1:28" ht="32.25" customHeight="1" x14ac:dyDescent="0.2">
      <c r="A48" s="343"/>
      <c r="B48" s="346"/>
      <c r="C48" s="346"/>
      <c r="D48" s="343"/>
      <c r="E48" s="343"/>
      <c r="F48" s="343"/>
      <c r="G48" s="346"/>
      <c r="H48" s="345"/>
      <c r="I48" s="343"/>
      <c r="J48" s="343"/>
      <c r="K48" s="343"/>
      <c r="L48" s="343"/>
      <c r="M48" s="345"/>
      <c r="N48" s="343"/>
      <c r="O48" s="343"/>
      <c r="P48" s="343"/>
      <c r="Q48" s="343"/>
      <c r="R48" s="346"/>
      <c r="S48" s="343"/>
      <c r="T48" s="348"/>
      <c r="U48" s="294"/>
      <c r="V48" s="294"/>
      <c r="W48" s="294"/>
      <c r="X48" s="561"/>
      <c r="Y48" s="383"/>
      <c r="Z48" s="346"/>
      <c r="AA48" s="346"/>
    </row>
    <row r="49" spans="1:28" ht="32.25" customHeight="1" x14ac:dyDescent="0.2">
      <c r="A49" s="343">
        <v>8</v>
      </c>
      <c r="B49" s="365" t="s">
        <v>167</v>
      </c>
      <c r="C49" s="351"/>
      <c r="D49" s="343"/>
      <c r="E49" s="343"/>
      <c r="F49" s="343"/>
      <c r="G49" s="343"/>
      <c r="H49" s="345"/>
      <c r="I49" s="343"/>
      <c r="J49" s="343"/>
      <c r="K49" s="343"/>
      <c r="L49" s="343"/>
      <c r="M49" s="345"/>
      <c r="N49" s="343"/>
      <c r="O49" s="343"/>
      <c r="P49" s="343"/>
      <c r="Q49" s="343"/>
      <c r="R49" s="344"/>
      <c r="S49" s="344"/>
      <c r="T49" s="366"/>
      <c r="U49" s="294"/>
      <c r="V49" s="294"/>
      <c r="W49" s="294"/>
      <c r="X49" s="559"/>
      <c r="Y49" s="383"/>
      <c r="Z49" s="346"/>
      <c r="AA49" s="346"/>
      <c r="AB49" s="290" t="s">
        <v>2796</v>
      </c>
    </row>
    <row r="50" spans="1:28" ht="32.25" customHeight="1" x14ac:dyDescent="0.2">
      <c r="A50" s="343"/>
      <c r="B50" s="346"/>
      <c r="C50" s="346"/>
      <c r="D50" s="343"/>
      <c r="E50" s="343"/>
      <c r="F50" s="343"/>
      <c r="G50" s="343"/>
      <c r="H50" s="345"/>
      <c r="I50" s="343"/>
      <c r="J50" s="343"/>
      <c r="K50" s="343"/>
      <c r="L50" s="343"/>
      <c r="M50" s="345"/>
      <c r="N50" s="343"/>
      <c r="O50" s="343"/>
      <c r="P50" s="343"/>
      <c r="Q50" s="343"/>
      <c r="R50" s="346"/>
      <c r="S50" s="343"/>
      <c r="T50" s="348"/>
      <c r="U50" s="294"/>
      <c r="V50" s="294"/>
      <c r="W50" s="294"/>
      <c r="X50" s="559"/>
      <c r="Y50" s="383"/>
      <c r="Z50" s="346"/>
      <c r="AA50" s="346"/>
    </row>
    <row r="51" spans="1:28" ht="32.25" customHeight="1" x14ac:dyDescent="0.2">
      <c r="A51" s="343"/>
      <c r="B51" s="346"/>
      <c r="C51" s="346"/>
      <c r="D51" s="343"/>
      <c r="E51" s="343"/>
      <c r="F51" s="343"/>
      <c r="G51" s="343"/>
      <c r="H51" s="345"/>
      <c r="I51" s="343"/>
      <c r="J51" s="343"/>
      <c r="K51" s="343"/>
      <c r="L51" s="343"/>
      <c r="M51" s="345"/>
      <c r="N51" s="343"/>
      <c r="O51" s="343"/>
      <c r="P51" s="343"/>
      <c r="Q51" s="343"/>
      <c r="R51" s="346"/>
      <c r="S51" s="343"/>
      <c r="T51" s="348"/>
      <c r="U51" s="294"/>
      <c r="V51" s="294"/>
      <c r="W51" s="294"/>
      <c r="X51" s="559"/>
      <c r="Y51" s="383"/>
      <c r="Z51" s="346"/>
      <c r="AA51" s="346"/>
    </row>
    <row r="52" spans="1:28" ht="32.25" customHeight="1" x14ac:dyDescent="0.2">
      <c r="A52" s="343">
        <v>9</v>
      </c>
      <c r="B52" s="365" t="s">
        <v>167</v>
      </c>
      <c r="C52" s="351"/>
      <c r="D52" s="343"/>
      <c r="E52" s="346"/>
      <c r="F52" s="343"/>
      <c r="G52" s="346"/>
      <c r="H52" s="345"/>
      <c r="I52" s="343"/>
      <c r="J52" s="343"/>
      <c r="K52" s="343"/>
      <c r="L52" s="343"/>
      <c r="M52" s="345"/>
      <c r="N52" s="343"/>
      <c r="O52" s="343"/>
      <c r="P52" s="343"/>
      <c r="Q52" s="343"/>
      <c r="R52" s="344"/>
      <c r="S52" s="344"/>
      <c r="T52" s="366"/>
      <c r="U52" s="294"/>
      <c r="V52" s="294"/>
      <c r="W52" s="294"/>
      <c r="X52" s="559"/>
      <c r="Y52" s="383"/>
      <c r="Z52" s="346"/>
      <c r="AA52" s="346"/>
      <c r="AB52" s="290" t="s">
        <v>2796</v>
      </c>
    </row>
    <row r="53" spans="1:28" ht="32.25" customHeight="1" x14ac:dyDescent="0.2">
      <c r="A53" s="343"/>
      <c r="B53" s="346"/>
      <c r="C53" s="346"/>
      <c r="D53" s="343"/>
      <c r="E53" s="343"/>
      <c r="F53" s="343"/>
      <c r="G53" s="346"/>
      <c r="H53" s="345"/>
      <c r="I53" s="343"/>
      <c r="J53" s="343"/>
      <c r="K53" s="343"/>
      <c r="L53" s="343"/>
      <c r="M53" s="345"/>
      <c r="N53" s="343"/>
      <c r="O53" s="343"/>
      <c r="P53" s="343"/>
      <c r="Q53" s="343"/>
      <c r="R53" s="346"/>
      <c r="S53" s="343"/>
      <c r="T53" s="348"/>
      <c r="U53" s="294"/>
      <c r="V53" s="294"/>
      <c r="W53" s="294"/>
      <c r="X53" s="559"/>
      <c r="Y53" s="383"/>
      <c r="Z53" s="346"/>
      <c r="AA53" s="346"/>
    </row>
    <row r="54" spans="1:28" ht="32.25" customHeight="1" x14ac:dyDescent="0.2">
      <c r="A54" s="343">
        <v>10</v>
      </c>
      <c r="B54" s="365" t="s">
        <v>167</v>
      </c>
      <c r="C54" s="351"/>
      <c r="D54" s="343"/>
      <c r="E54" s="346"/>
      <c r="F54" s="343"/>
      <c r="G54" s="354"/>
      <c r="H54" s="345"/>
      <c r="I54" s="343"/>
      <c r="J54" s="343"/>
      <c r="K54" s="343"/>
      <c r="L54" s="343"/>
      <c r="M54" s="345"/>
      <c r="N54" s="343"/>
      <c r="O54" s="343"/>
      <c r="P54" s="343"/>
      <c r="Q54" s="343"/>
      <c r="R54" s="344"/>
      <c r="S54" s="344"/>
      <c r="T54" s="366"/>
      <c r="U54" s="294"/>
      <c r="V54" s="294"/>
      <c r="W54" s="294"/>
      <c r="X54" s="558"/>
      <c r="Y54" s="384"/>
      <c r="Z54" s="346"/>
      <c r="AA54" s="346"/>
    </row>
    <row r="55" spans="1:28" ht="32.25" customHeight="1" x14ac:dyDescent="0.2">
      <c r="A55" s="343"/>
      <c r="B55" s="346"/>
      <c r="C55" s="346"/>
      <c r="D55" s="343"/>
      <c r="E55" s="343"/>
      <c r="F55" s="343"/>
      <c r="G55" s="346"/>
      <c r="H55" s="345"/>
      <c r="I55" s="343"/>
      <c r="J55" s="343"/>
      <c r="K55" s="343"/>
      <c r="L55" s="343"/>
      <c r="M55" s="345"/>
      <c r="N55" s="343"/>
      <c r="O55" s="343"/>
      <c r="P55" s="343"/>
      <c r="Q55" s="343"/>
      <c r="R55" s="346"/>
      <c r="S55" s="343"/>
      <c r="T55" s="348"/>
      <c r="U55" s="294"/>
      <c r="V55" s="294"/>
      <c r="W55" s="294"/>
      <c r="X55" s="558"/>
      <c r="Y55" s="384"/>
      <c r="Z55" s="346"/>
      <c r="AA55" s="346"/>
    </row>
    <row r="56" spans="1:28" ht="32.25" customHeight="1" x14ac:dyDescent="0.2">
      <c r="A56" s="343"/>
      <c r="B56" s="346"/>
      <c r="C56" s="346"/>
      <c r="D56" s="343"/>
      <c r="E56" s="343"/>
      <c r="F56" s="343"/>
      <c r="G56" s="346"/>
      <c r="H56" s="345"/>
      <c r="I56" s="343"/>
      <c r="J56" s="343"/>
      <c r="K56" s="343"/>
      <c r="L56" s="343"/>
      <c r="M56" s="345"/>
      <c r="N56" s="343"/>
      <c r="O56" s="343"/>
      <c r="P56" s="343"/>
      <c r="Q56" s="343"/>
      <c r="R56" s="346"/>
      <c r="S56" s="343"/>
      <c r="T56" s="348"/>
      <c r="U56" s="294"/>
      <c r="V56" s="294"/>
      <c r="W56" s="294"/>
      <c r="X56" s="558"/>
      <c r="Y56" s="384"/>
      <c r="Z56" s="346"/>
      <c r="AA56" s="346"/>
    </row>
    <row r="57" spans="1:28" ht="32.25" customHeight="1" x14ac:dyDescent="0.2">
      <c r="A57" s="343"/>
      <c r="B57" s="346"/>
      <c r="C57" s="346"/>
      <c r="D57" s="343"/>
      <c r="E57" s="343"/>
      <c r="F57" s="343"/>
      <c r="G57" s="346"/>
      <c r="H57" s="345"/>
      <c r="I57" s="343"/>
      <c r="J57" s="343"/>
      <c r="K57" s="343"/>
      <c r="L57" s="343"/>
      <c r="M57" s="345"/>
      <c r="N57" s="343"/>
      <c r="O57" s="343"/>
      <c r="P57" s="343"/>
      <c r="Q57" s="343"/>
      <c r="R57" s="346"/>
      <c r="S57" s="343"/>
      <c r="T57" s="348"/>
      <c r="U57" s="294"/>
      <c r="V57" s="294"/>
      <c r="W57" s="294"/>
      <c r="X57" s="370"/>
      <c r="Y57" s="384"/>
      <c r="Z57" s="346"/>
      <c r="AA57" s="346"/>
    </row>
    <row r="58" spans="1:28" ht="32.25" customHeight="1" x14ac:dyDescent="0.2">
      <c r="A58" s="343">
        <v>11</v>
      </c>
      <c r="B58" s="365" t="s">
        <v>167</v>
      </c>
      <c r="C58" s="351"/>
      <c r="D58" s="343"/>
      <c r="E58" s="344"/>
      <c r="F58" s="343"/>
      <c r="G58" s="346"/>
      <c r="H58" s="345"/>
      <c r="I58" s="343"/>
      <c r="J58" s="343"/>
      <c r="K58" s="343"/>
      <c r="L58" s="343"/>
      <c r="M58" s="345"/>
      <c r="N58" s="343"/>
      <c r="O58" s="343"/>
      <c r="P58" s="343"/>
      <c r="Q58" s="343"/>
      <c r="R58" s="346"/>
      <c r="S58" s="343"/>
      <c r="T58" s="348"/>
      <c r="U58" s="294"/>
      <c r="V58" s="294"/>
      <c r="W58" s="294"/>
      <c r="X58" s="370"/>
      <c r="Y58" s="384"/>
      <c r="Z58" s="346"/>
      <c r="AA58" s="346"/>
    </row>
    <row r="59" spans="1:28" ht="32.25" customHeight="1" x14ac:dyDescent="0.2">
      <c r="A59" s="343"/>
      <c r="B59" s="346"/>
      <c r="C59" s="346"/>
      <c r="D59" s="343"/>
      <c r="E59" s="346"/>
      <c r="F59" s="346"/>
      <c r="G59" s="346"/>
      <c r="H59" s="345"/>
      <c r="I59" s="343"/>
      <c r="J59" s="343"/>
      <c r="K59" s="343"/>
      <c r="L59" s="343"/>
      <c r="M59" s="345"/>
      <c r="N59" s="343"/>
      <c r="O59" s="343"/>
      <c r="P59" s="343"/>
      <c r="Q59" s="343"/>
      <c r="R59" s="346"/>
      <c r="S59" s="343"/>
      <c r="T59" s="348"/>
      <c r="U59" s="294"/>
      <c r="V59" s="294"/>
      <c r="W59" s="294"/>
      <c r="X59" s="370"/>
      <c r="Y59" s="384"/>
      <c r="Z59" s="346"/>
      <c r="AA59" s="346"/>
    </row>
    <row r="60" spans="1:28" ht="32.25" customHeight="1" x14ac:dyDescent="0.2">
      <c r="A60" s="343"/>
      <c r="B60" s="346"/>
      <c r="C60" s="346"/>
      <c r="D60" s="343"/>
      <c r="E60" s="343"/>
      <c r="F60" s="343"/>
      <c r="G60" s="346"/>
      <c r="H60" s="345"/>
      <c r="I60" s="343"/>
      <c r="J60" s="343"/>
      <c r="K60" s="343"/>
      <c r="L60" s="343"/>
      <c r="M60" s="345"/>
      <c r="N60" s="343"/>
      <c r="O60" s="343"/>
      <c r="P60" s="343"/>
      <c r="Q60" s="343"/>
      <c r="R60" s="346"/>
      <c r="S60" s="343"/>
      <c r="T60" s="348"/>
      <c r="U60" s="294"/>
      <c r="V60" s="294"/>
      <c r="W60" s="294"/>
      <c r="X60" s="370"/>
      <c r="Y60" s="384"/>
      <c r="Z60" s="346"/>
      <c r="AA60" s="346"/>
    </row>
    <row r="61" spans="1:28" ht="32.25" customHeight="1" x14ac:dyDescent="0.2">
      <c r="A61" s="343"/>
      <c r="B61" s="346"/>
      <c r="C61" s="346"/>
      <c r="D61" s="343"/>
      <c r="E61" s="343"/>
      <c r="F61" s="343"/>
      <c r="G61" s="346"/>
      <c r="H61" s="345"/>
      <c r="I61" s="343"/>
      <c r="J61" s="343"/>
      <c r="K61" s="343"/>
      <c r="L61" s="343"/>
      <c r="M61" s="345"/>
      <c r="N61" s="343"/>
      <c r="O61" s="343"/>
      <c r="P61" s="343"/>
      <c r="Q61" s="343"/>
      <c r="R61" s="346"/>
      <c r="S61" s="343"/>
      <c r="T61" s="348"/>
      <c r="U61" s="294"/>
      <c r="V61" s="294"/>
      <c r="W61" s="294"/>
      <c r="X61" s="370"/>
      <c r="Y61" s="384"/>
      <c r="Z61" s="346"/>
      <c r="AA61" s="346"/>
    </row>
    <row r="62" spans="1:28" ht="32.25" customHeight="1" x14ac:dyDescent="0.2">
      <c r="A62" s="343">
        <v>12</v>
      </c>
      <c r="B62" s="365" t="s">
        <v>887</v>
      </c>
      <c r="C62" s="376"/>
      <c r="D62" s="343"/>
      <c r="E62" s="346"/>
      <c r="F62" s="343"/>
      <c r="G62" s="346"/>
      <c r="H62" s="345"/>
      <c r="I62" s="343"/>
      <c r="J62" s="343"/>
      <c r="K62" s="343"/>
      <c r="L62" s="343"/>
      <c r="M62" s="345"/>
      <c r="N62" s="343"/>
      <c r="O62" s="343"/>
      <c r="P62" s="343"/>
      <c r="Q62" s="343"/>
      <c r="R62" s="344"/>
      <c r="S62" s="344"/>
      <c r="T62" s="366"/>
      <c r="U62" s="294"/>
      <c r="V62" s="294"/>
      <c r="W62" s="294"/>
      <c r="X62" s="564"/>
      <c r="Y62" s="384"/>
      <c r="Z62" s="346"/>
      <c r="AA62" s="346"/>
    </row>
    <row r="63" spans="1:28" ht="32.25" customHeight="1" x14ac:dyDescent="0.2">
      <c r="A63" s="343"/>
      <c r="B63" s="346"/>
      <c r="C63" s="346"/>
      <c r="D63" s="343"/>
      <c r="E63" s="343"/>
      <c r="F63" s="343"/>
      <c r="G63" s="346"/>
      <c r="H63" s="345"/>
      <c r="I63" s="343"/>
      <c r="J63" s="343"/>
      <c r="K63" s="343"/>
      <c r="L63" s="343"/>
      <c r="M63" s="345"/>
      <c r="N63" s="343"/>
      <c r="O63" s="343"/>
      <c r="P63" s="343"/>
      <c r="Q63" s="343"/>
      <c r="R63" s="346"/>
      <c r="S63" s="343"/>
      <c r="T63" s="348"/>
      <c r="U63" s="294"/>
      <c r="V63" s="294"/>
      <c r="W63" s="294"/>
      <c r="X63" s="565"/>
      <c r="Y63" s="384"/>
      <c r="Z63" s="346"/>
      <c r="AA63" s="346"/>
    </row>
    <row r="64" spans="1:28" ht="32.25" customHeight="1" x14ac:dyDescent="0.2">
      <c r="A64" s="343"/>
      <c r="B64" s="346"/>
      <c r="C64" s="346"/>
      <c r="D64" s="343"/>
      <c r="E64" s="343"/>
      <c r="F64" s="343"/>
      <c r="G64" s="346"/>
      <c r="H64" s="345"/>
      <c r="I64" s="343"/>
      <c r="J64" s="343"/>
      <c r="K64" s="343"/>
      <c r="L64" s="343"/>
      <c r="M64" s="345"/>
      <c r="N64" s="343"/>
      <c r="O64" s="343"/>
      <c r="P64" s="343"/>
      <c r="Q64" s="343"/>
      <c r="R64" s="346"/>
      <c r="S64" s="343"/>
      <c r="T64" s="348"/>
      <c r="U64" s="294"/>
      <c r="V64" s="294"/>
      <c r="W64" s="294"/>
      <c r="X64" s="565"/>
      <c r="Y64" s="384"/>
      <c r="Z64" s="346"/>
      <c r="AA64" s="346"/>
    </row>
    <row r="65" spans="1:28" ht="32.25" customHeight="1" x14ac:dyDescent="0.2">
      <c r="A65" s="343"/>
      <c r="B65" s="346"/>
      <c r="C65" s="346"/>
      <c r="D65" s="343"/>
      <c r="E65" s="343"/>
      <c r="F65" s="343"/>
      <c r="G65" s="346"/>
      <c r="H65" s="345"/>
      <c r="I65" s="343"/>
      <c r="J65" s="343"/>
      <c r="K65" s="343"/>
      <c r="L65" s="343"/>
      <c r="M65" s="345"/>
      <c r="N65" s="343"/>
      <c r="O65" s="343"/>
      <c r="P65" s="343"/>
      <c r="Q65" s="343"/>
      <c r="R65" s="346"/>
      <c r="S65" s="343"/>
      <c r="T65" s="348"/>
      <c r="U65" s="294"/>
      <c r="V65" s="294"/>
      <c r="W65" s="294"/>
      <c r="X65" s="565"/>
      <c r="Y65" s="384"/>
      <c r="Z65" s="346"/>
      <c r="AA65" s="346"/>
    </row>
    <row r="66" spans="1:28" ht="32.25" customHeight="1" x14ac:dyDescent="0.2">
      <c r="A66" s="343"/>
      <c r="B66" s="346"/>
      <c r="C66" s="346"/>
      <c r="D66" s="343"/>
      <c r="E66" s="343"/>
      <c r="F66" s="343"/>
      <c r="G66" s="346"/>
      <c r="H66" s="345"/>
      <c r="I66" s="343"/>
      <c r="J66" s="343"/>
      <c r="K66" s="343"/>
      <c r="L66" s="343"/>
      <c r="M66" s="345"/>
      <c r="N66" s="343"/>
      <c r="O66" s="343"/>
      <c r="P66" s="343"/>
      <c r="Q66" s="343"/>
      <c r="R66" s="346"/>
      <c r="S66" s="343"/>
      <c r="T66" s="348"/>
      <c r="U66" s="294"/>
      <c r="V66" s="294"/>
      <c r="W66" s="294"/>
      <c r="X66" s="565"/>
      <c r="Y66" s="384"/>
      <c r="Z66" s="346"/>
      <c r="AA66" s="346"/>
    </row>
    <row r="67" spans="1:28" ht="32.25" customHeight="1" x14ac:dyDescent="0.2">
      <c r="A67" s="343"/>
      <c r="B67" s="341"/>
      <c r="C67" s="341"/>
      <c r="D67" s="343"/>
      <c r="E67" s="343"/>
      <c r="F67" s="343"/>
      <c r="G67" s="346"/>
      <c r="H67" s="345"/>
      <c r="I67" s="343"/>
      <c r="J67" s="343"/>
      <c r="K67" s="343"/>
      <c r="L67" s="343"/>
      <c r="M67" s="345"/>
      <c r="N67" s="343"/>
      <c r="O67" s="343"/>
      <c r="P67" s="343"/>
      <c r="Q67" s="343"/>
      <c r="R67" s="341"/>
      <c r="S67" s="341"/>
      <c r="T67" s="366"/>
      <c r="U67" s="294"/>
      <c r="V67" s="294"/>
      <c r="W67" s="294"/>
      <c r="X67" s="566"/>
      <c r="Y67" s="384"/>
      <c r="Z67" s="346"/>
      <c r="AA67" s="346"/>
    </row>
    <row r="68" spans="1:28" ht="32.25" customHeight="1" x14ac:dyDescent="0.2">
      <c r="A68" s="343">
        <v>13</v>
      </c>
      <c r="B68" s="365" t="s">
        <v>453</v>
      </c>
      <c r="C68" s="351"/>
      <c r="D68" s="343"/>
      <c r="E68" s="346"/>
      <c r="F68" s="343"/>
      <c r="G68" s="346"/>
      <c r="H68" s="345"/>
      <c r="I68" s="343"/>
      <c r="J68" s="343"/>
      <c r="K68" s="343"/>
      <c r="L68" s="343"/>
      <c r="M68" s="345"/>
      <c r="N68" s="343"/>
      <c r="O68" s="343"/>
      <c r="P68" s="343"/>
      <c r="Q68" s="343"/>
      <c r="R68" s="344"/>
      <c r="S68" s="344"/>
      <c r="T68" s="366"/>
      <c r="U68" s="294"/>
      <c r="V68" s="294"/>
      <c r="W68" s="294"/>
      <c r="X68" s="562"/>
      <c r="Y68" s="385"/>
      <c r="Z68" s="346"/>
      <c r="AA68" s="346"/>
    </row>
    <row r="69" spans="1:28" ht="32.25" customHeight="1" x14ac:dyDescent="0.2">
      <c r="A69" s="343"/>
      <c r="B69" s="346"/>
      <c r="C69" s="346"/>
      <c r="D69" s="343"/>
      <c r="E69" s="343"/>
      <c r="F69" s="343"/>
      <c r="G69" s="346"/>
      <c r="H69" s="345"/>
      <c r="I69" s="343"/>
      <c r="J69" s="343"/>
      <c r="K69" s="343"/>
      <c r="L69" s="343"/>
      <c r="M69" s="345"/>
      <c r="N69" s="343"/>
      <c r="O69" s="343"/>
      <c r="P69" s="343"/>
      <c r="Q69" s="343"/>
      <c r="R69" s="346"/>
      <c r="S69" s="343"/>
      <c r="T69" s="348"/>
      <c r="U69" s="294"/>
      <c r="V69" s="294"/>
      <c r="W69" s="294"/>
      <c r="X69" s="562"/>
      <c r="Y69" s="385"/>
      <c r="Z69" s="346"/>
      <c r="AA69" s="346"/>
    </row>
    <row r="70" spans="1:28" ht="32.25" customHeight="1" x14ac:dyDescent="0.2">
      <c r="A70" s="343"/>
      <c r="B70" s="346"/>
      <c r="C70" s="346"/>
      <c r="D70" s="343"/>
      <c r="E70" s="343"/>
      <c r="F70" s="343"/>
      <c r="G70" s="346"/>
      <c r="H70" s="345"/>
      <c r="I70" s="343"/>
      <c r="J70" s="343"/>
      <c r="K70" s="343"/>
      <c r="L70" s="343"/>
      <c r="M70" s="345"/>
      <c r="N70" s="343"/>
      <c r="O70" s="343"/>
      <c r="P70" s="343"/>
      <c r="Q70" s="343"/>
      <c r="R70" s="346"/>
      <c r="S70" s="343"/>
      <c r="T70" s="348"/>
      <c r="U70" s="294"/>
      <c r="V70" s="294"/>
      <c r="W70" s="294"/>
      <c r="X70" s="562"/>
      <c r="Y70" s="385"/>
      <c r="Z70" s="346"/>
      <c r="AA70" s="346"/>
    </row>
    <row r="71" spans="1:28" ht="32.25" customHeight="1" x14ac:dyDescent="0.2">
      <c r="A71" s="343"/>
      <c r="B71" s="346"/>
      <c r="C71" s="346"/>
      <c r="D71" s="343"/>
      <c r="E71" s="343"/>
      <c r="F71" s="343"/>
      <c r="G71" s="346"/>
      <c r="H71" s="345"/>
      <c r="I71" s="343"/>
      <c r="J71" s="343"/>
      <c r="K71" s="343"/>
      <c r="L71" s="343"/>
      <c r="M71" s="345"/>
      <c r="N71" s="343"/>
      <c r="O71" s="343"/>
      <c r="P71" s="343"/>
      <c r="Q71" s="343"/>
      <c r="R71" s="346"/>
      <c r="S71" s="343"/>
      <c r="T71" s="348"/>
      <c r="U71" s="294"/>
      <c r="V71" s="294"/>
      <c r="W71" s="294"/>
      <c r="X71" s="562"/>
      <c r="Y71" s="385"/>
      <c r="Z71" s="346"/>
      <c r="AA71" s="346"/>
    </row>
    <row r="72" spans="1:28" ht="32.25" customHeight="1" x14ac:dyDescent="0.2">
      <c r="A72" s="343"/>
      <c r="B72" s="346"/>
      <c r="C72" s="346"/>
      <c r="D72" s="343"/>
      <c r="E72" s="343"/>
      <c r="F72" s="343"/>
      <c r="G72" s="346"/>
      <c r="H72" s="345"/>
      <c r="I72" s="343"/>
      <c r="J72" s="343"/>
      <c r="K72" s="343"/>
      <c r="L72" s="343"/>
      <c r="M72" s="345"/>
      <c r="N72" s="343"/>
      <c r="O72" s="343"/>
      <c r="P72" s="343"/>
      <c r="Q72" s="343"/>
      <c r="R72" s="346"/>
      <c r="S72" s="343"/>
      <c r="T72" s="348"/>
      <c r="U72" s="294"/>
      <c r="V72" s="294"/>
      <c r="W72" s="294"/>
      <c r="X72" s="562"/>
      <c r="Y72" s="385"/>
      <c r="Z72" s="346"/>
      <c r="AA72" s="346"/>
    </row>
    <row r="73" spans="1:28" ht="32.25" customHeight="1" x14ac:dyDescent="0.2">
      <c r="A73" s="343">
        <v>14</v>
      </c>
      <c r="B73" s="365" t="s">
        <v>167</v>
      </c>
      <c r="C73" s="351"/>
      <c r="D73" s="343"/>
      <c r="E73" s="343"/>
      <c r="F73" s="343"/>
      <c r="G73" s="346"/>
      <c r="H73" s="345"/>
      <c r="I73" s="343"/>
      <c r="J73" s="343"/>
      <c r="K73" s="343"/>
      <c r="L73" s="343"/>
      <c r="M73" s="345"/>
      <c r="N73" s="343"/>
      <c r="O73" s="343"/>
      <c r="P73" s="343"/>
      <c r="Q73" s="343"/>
      <c r="R73" s="344"/>
      <c r="S73" s="344"/>
      <c r="T73" s="366"/>
      <c r="U73" s="294"/>
      <c r="V73" s="294"/>
      <c r="W73" s="294"/>
      <c r="X73" s="562"/>
      <c r="Y73" s="385"/>
      <c r="Z73" s="346"/>
      <c r="AA73" s="346"/>
    </row>
    <row r="74" spans="1:28" ht="32.25" customHeight="1" x14ac:dyDescent="0.2">
      <c r="A74" s="343"/>
      <c r="B74" s="346"/>
      <c r="C74" s="346"/>
      <c r="D74" s="343"/>
      <c r="E74" s="343"/>
      <c r="F74" s="343"/>
      <c r="G74" s="346"/>
      <c r="H74" s="345"/>
      <c r="I74" s="343"/>
      <c r="J74" s="343"/>
      <c r="K74" s="343"/>
      <c r="L74" s="343"/>
      <c r="M74" s="345"/>
      <c r="N74" s="343"/>
      <c r="O74" s="343"/>
      <c r="P74" s="343"/>
      <c r="Q74" s="343"/>
      <c r="R74" s="346"/>
      <c r="S74" s="343"/>
      <c r="T74" s="348"/>
      <c r="U74" s="294"/>
      <c r="V74" s="294"/>
      <c r="W74" s="294"/>
      <c r="X74" s="562"/>
      <c r="Y74" s="385"/>
      <c r="Z74" s="346"/>
      <c r="AA74" s="346"/>
    </row>
    <row r="75" spans="1:28" ht="32.25" customHeight="1" x14ac:dyDescent="0.2">
      <c r="A75" s="343"/>
      <c r="B75" s="346"/>
      <c r="C75" s="346"/>
      <c r="D75" s="343"/>
      <c r="E75" s="343"/>
      <c r="F75" s="343"/>
      <c r="G75" s="346"/>
      <c r="H75" s="345"/>
      <c r="I75" s="343"/>
      <c r="J75" s="343"/>
      <c r="K75" s="343"/>
      <c r="L75" s="343"/>
      <c r="M75" s="345"/>
      <c r="N75" s="343"/>
      <c r="O75" s="343"/>
      <c r="P75" s="343"/>
      <c r="Q75" s="343"/>
      <c r="R75" s="346"/>
      <c r="S75" s="343"/>
      <c r="T75" s="348"/>
      <c r="U75" s="294"/>
      <c r="V75" s="294"/>
      <c r="W75" s="294"/>
      <c r="X75" s="562"/>
      <c r="Y75" s="385"/>
      <c r="Z75" s="346"/>
      <c r="AA75" s="346"/>
    </row>
    <row r="76" spans="1:28" ht="32.25" customHeight="1" x14ac:dyDescent="0.2">
      <c r="A76" s="343">
        <v>15</v>
      </c>
      <c r="B76" s="356" t="s">
        <v>167</v>
      </c>
      <c r="C76" s="344"/>
      <c r="D76" s="343"/>
      <c r="E76" s="343"/>
      <c r="F76" s="343"/>
      <c r="G76" s="346"/>
      <c r="H76" s="345"/>
      <c r="I76" s="343"/>
      <c r="J76" s="343"/>
      <c r="K76" s="343"/>
      <c r="L76" s="343"/>
      <c r="M76" s="345"/>
      <c r="N76" s="343"/>
      <c r="O76" s="343"/>
      <c r="P76" s="343"/>
      <c r="Q76" s="343"/>
      <c r="R76" s="344"/>
      <c r="S76" s="344"/>
      <c r="T76" s="366"/>
      <c r="U76" s="294"/>
      <c r="V76" s="294"/>
      <c r="W76" s="294"/>
      <c r="X76" s="562"/>
      <c r="Y76" s="385"/>
      <c r="Z76" s="346"/>
      <c r="AA76" s="346"/>
    </row>
    <row r="77" spans="1:28" ht="32.25" customHeight="1" x14ac:dyDescent="0.2">
      <c r="A77" s="343"/>
      <c r="B77" s="346"/>
      <c r="C77" s="346"/>
      <c r="D77" s="343"/>
      <c r="E77" s="343"/>
      <c r="F77" s="343"/>
      <c r="G77" s="346"/>
      <c r="H77" s="345"/>
      <c r="I77" s="343"/>
      <c r="J77" s="343"/>
      <c r="K77" s="343"/>
      <c r="L77" s="343"/>
      <c r="M77" s="345"/>
      <c r="N77" s="343"/>
      <c r="O77" s="343"/>
      <c r="P77" s="343"/>
      <c r="Q77" s="343"/>
      <c r="R77" s="346"/>
      <c r="S77" s="343"/>
      <c r="T77" s="348"/>
      <c r="U77" s="294"/>
      <c r="V77" s="294"/>
      <c r="W77" s="294"/>
      <c r="X77" s="562"/>
      <c r="Y77" s="385"/>
      <c r="Z77" s="346"/>
      <c r="AA77" s="346"/>
    </row>
    <row r="78" spans="1:28" ht="32.25" customHeight="1" x14ac:dyDescent="0.2">
      <c r="A78" s="343"/>
      <c r="B78" s="346"/>
      <c r="C78" s="346"/>
      <c r="D78" s="343"/>
      <c r="E78" s="343"/>
      <c r="F78" s="343"/>
      <c r="G78" s="346"/>
      <c r="H78" s="345"/>
      <c r="I78" s="343"/>
      <c r="J78" s="343"/>
      <c r="K78" s="343"/>
      <c r="L78" s="343"/>
      <c r="M78" s="345"/>
      <c r="N78" s="343"/>
      <c r="O78" s="343"/>
      <c r="P78" s="343"/>
      <c r="Q78" s="343"/>
      <c r="R78" s="346"/>
      <c r="S78" s="343"/>
      <c r="T78" s="348"/>
      <c r="U78" s="294"/>
      <c r="V78" s="294"/>
      <c r="W78" s="294"/>
      <c r="X78" s="562"/>
      <c r="Y78" s="385"/>
      <c r="Z78" s="346"/>
      <c r="AA78" s="346"/>
    </row>
    <row r="79" spans="1:28" ht="32.25" customHeight="1" x14ac:dyDescent="0.2">
      <c r="A79" s="343">
        <v>16</v>
      </c>
      <c r="B79" s="365" t="s">
        <v>167</v>
      </c>
      <c r="C79" s="344"/>
      <c r="D79" s="343"/>
      <c r="E79" s="343"/>
      <c r="F79" s="343"/>
      <c r="G79" s="346"/>
      <c r="H79" s="345"/>
      <c r="I79" s="343"/>
      <c r="J79" s="343"/>
      <c r="K79" s="343"/>
      <c r="L79" s="343"/>
      <c r="M79" s="345"/>
      <c r="N79" s="343"/>
      <c r="O79" s="343"/>
      <c r="P79" s="343"/>
      <c r="Q79" s="343"/>
      <c r="R79" s="344"/>
      <c r="S79" s="344"/>
      <c r="T79" s="366"/>
      <c r="U79" s="294"/>
      <c r="V79" s="294"/>
      <c r="W79" s="294"/>
      <c r="X79" s="563"/>
      <c r="Y79" s="386"/>
      <c r="Z79" s="346"/>
      <c r="AA79" s="346"/>
      <c r="AB79" s="290" t="s">
        <v>2688</v>
      </c>
    </row>
    <row r="80" spans="1:28" ht="32.25" customHeight="1" x14ac:dyDescent="0.2">
      <c r="A80" s="343"/>
      <c r="B80" s="346"/>
      <c r="C80" s="346"/>
      <c r="D80" s="343"/>
      <c r="E80" s="343"/>
      <c r="F80" s="343"/>
      <c r="G80" s="346"/>
      <c r="H80" s="345"/>
      <c r="I80" s="343"/>
      <c r="J80" s="343"/>
      <c r="K80" s="343"/>
      <c r="L80" s="343"/>
      <c r="M80" s="345"/>
      <c r="N80" s="343"/>
      <c r="O80" s="343"/>
      <c r="P80" s="343"/>
      <c r="Q80" s="343"/>
      <c r="R80" s="346"/>
      <c r="S80" s="343"/>
      <c r="T80" s="348"/>
      <c r="U80" s="294"/>
      <c r="V80" s="294"/>
      <c r="W80" s="294"/>
      <c r="X80" s="563"/>
      <c r="Y80" s="386"/>
      <c r="Z80" s="346"/>
      <c r="AA80" s="346"/>
    </row>
    <row r="81" spans="1:28" ht="32.25" customHeight="1" x14ac:dyDescent="0.2">
      <c r="A81" s="343"/>
      <c r="B81" s="346"/>
      <c r="C81" s="346"/>
      <c r="D81" s="343"/>
      <c r="E81" s="343"/>
      <c r="F81" s="343"/>
      <c r="G81" s="346"/>
      <c r="H81" s="345"/>
      <c r="I81" s="343"/>
      <c r="J81" s="343"/>
      <c r="K81" s="343"/>
      <c r="L81" s="343"/>
      <c r="M81" s="345"/>
      <c r="N81" s="343"/>
      <c r="O81" s="343"/>
      <c r="P81" s="343"/>
      <c r="Q81" s="343"/>
      <c r="R81" s="346"/>
      <c r="S81" s="343"/>
      <c r="T81" s="348"/>
      <c r="U81" s="294"/>
      <c r="V81" s="294"/>
      <c r="W81" s="294"/>
      <c r="X81" s="563"/>
      <c r="Y81" s="386"/>
      <c r="Z81" s="346"/>
      <c r="AA81" s="346"/>
    </row>
    <row r="82" spans="1:28" ht="32.25" customHeight="1" x14ac:dyDescent="0.2">
      <c r="A82" s="343"/>
      <c r="B82" s="346"/>
      <c r="C82" s="346"/>
      <c r="D82" s="343"/>
      <c r="E82" s="343"/>
      <c r="F82" s="343"/>
      <c r="G82" s="346"/>
      <c r="H82" s="345"/>
      <c r="I82" s="343"/>
      <c r="J82" s="343"/>
      <c r="K82" s="343"/>
      <c r="L82" s="343"/>
      <c r="M82" s="345"/>
      <c r="N82" s="343"/>
      <c r="O82" s="343"/>
      <c r="P82" s="343"/>
      <c r="Q82" s="343"/>
      <c r="R82" s="346"/>
      <c r="S82" s="343"/>
      <c r="T82" s="348"/>
      <c r="U82" s="294"/>
      <c r="V82" s="294"/>
      <c r="W82" s="294"/>
      <c r="X82" s="563"/>
      <c r="Y82" s="386"/>
      <c r="Z82" s="346"/>
      <c r="AA82" s="346"/>
    </row>
    <row r="83" spans="1:28" ht="32.25" customHeight="1" x14ac:dyDescent="0.2">
      <c r="A83" s="343"/>
      <c r="B83" s="346"/>
      <c r="C83" s="346"/>
      <c r="D83" s="343"/>
      <c r="E83" s="343"/>
      <c r="F83" s="343"/>
      <c r="G83" s="346"/>
      <c r="H83" s="345"/>
      <c r="I83" s="343"/>
      <c r="J83" s="343"/>
      <c r="K83" s="343"/>
      <c r="L83" s="343"/>
      <c r="M83" s="345"/>
      <c r="N83" s="343"/>
      <c r="O83" s="343"/>
      <c r="P83" s="343"/>
      <c r="Q83" s="343"/>
      <c r="R83" s="346"/>
      <c r="S83" s="343"/>
      <c r="T83" s="348"/>
      <c r="U83" s="294"/>
      <c r="V83" s="294"/>
      <c r="W83" s="294"/>
      <c r="X83" s="563"/>
      <c r="Y83" s="386"/>
      <c r="Z83" s="346"/>
      <c r="AA83" s="346"/>
    </row>
    <row r="84" spans="1:28" ht="32.25" customHeight="1" x14ac:dyDescent="0.2">
      <c r="A84" s="343">
        <v>17</v>
      </c>
      <c r="B84" s="365" t="s">
        <v>167</v>
      </c>
      <c r="C84" s="344"/>
      <c r="D84" s="343"/>
      <c r="E84" s="343"/>
      <c r="F84" s="343"/>
      <c r="G84" s="352"/>
      <c r="H84" s="345"/>
      <c r="I84" s="343"/>
      <c r="J84" s="343"/>
      <c r="K84" s="343"/>
      <c r="L84" s="343"/>
      <c r="M84" s="345"/>
      <c r="N84" s="343"/>
      <c r="O84" s="343"/>
      <c r="P84" s="343"/>
      <c r="Q84" s="343"/>
      <c r="R84" s="344"/>
      <c r="S84" s="344"/>
      <c r="T84" s="366"/>
      <c r="U84" s="294"/>
      <c r="V84" s="294"/>
      <c r="W84" s="294"/>
      <c r="X84" s="562"/>
      <c r="Y84" s="385"/>
      <c r="Z84" s="346"/>
      <c r="AA84" s="346"/>
      <c r="AB84" s="290" t="s">
        <v>2688</v>
      </c>
    </row>
    <row r="85" spans="1:28" ht="32.25" customHeight="1" x14ac:dyDescent="0.2">
      <c r="A85" s="343"/>
      <c r="B85" s="346"/>
      <c r="C85" s="346"/>
      <c r="D85" s="343"/>
      <c r="E85" s="343"/>
      <c r="F85" s="343"/>
      <c r="G85" s="346"/>
      <c r="H85" s="345"/>
      <c r="I85" s="343"/>
      <c r="J85" s="343"/>
      <c r="K85" s="343"/>
      <c r="L85" s="343"/>
      <c r="M85" s="345"/>
      <c r="N85" s="343"/>
      <c r="O85" s="343"/>
      <c r="P85" s="343"/>
      <c r="Q85" s="343"/>
      <c r="R85" s="346"/>
      <c r="S85" s="343"/>
      <c r="T85" s="348"/>
      <c r="U85" s="294"/>
      <c r="V85" s="294"/>
      <c r="W85" s="294"/>
      <c r="X85" s="562"/>
      <c r="Y85" s="385"/>
      <c r="Z85" s="346"/>
      <c r="AA85" s="346"/>
    </row>
    <row r="86" spans="1:28" ht="32.25" customHeight="1" x14ac:dyDescent="0.2">
      <c r="A86" s="343"/>
      <c r="B86" s="346"/>
      <c r="C86" s="346"/>
      <c r="D86" s="343"/>
      <c r="E86" s="343"/>
      <c r="F86" s="343"/>
      <c r="G86" s="346"/>
      <c r="H86" s="345"/>
      <c r="I86" s="343"/>
      <c r="J86" s="343"/>
      <c r="K86" s="343"/>
      <c r="L86" s="343"/>
      <c r="M86" s="345"/>
      <c r="N86" s="343"/>
      <c r="O86" s="343"/>
      <c r="P86" s="343"/>
      <c r="Q86" s="343"/>
      <c r="R86" s="346"/>
      <c r="S86" s="343"/>
      <c r="T86" s="348"/>
      <c r="U86" s="294"/>
      <c r="V86" s="294"/>
      <c r="W86" s="294"/>
      <c r="X86" s="562"/>
      <c r="Y86" s="385"/>
      <c r="Z86" s="346"/>
      <c r="AA86" s="346"/>
    </row>
    <row r="87" spans="1:28" ht="32.25" customHeight="1" x14ac:dyDescent="0.2">
      <c r="A87" s="343"/>
      <c r="B87" s="346"/>
      <c r="C87" s="346"/>
      <c r="D87" s="343"/>
      <c r="E87" s="343"/>
      <c r="F87" s="343"/>
      <c r="G87" s="346"/>
      <c r="H87" s="345"/>
      <c r="I87" s="343"/>
      <c r="J87" s="343"/>
      <c r="K87" s="343"/>
      <c r="L87" s="343"/>
      <c r="M87" s="345"/>
      <c r="N87" s="343"/>
      <c r="O87" s="343"/>
      <c r="P87" s="343"/>
      <c r="Q87" s="343"/>
      <c r="R87" s="346"/>
      <c r="S87" s="343"/>
      <c r="T87" s="348"/>
      <c r="U87" s="294"/>
      <c r="V87" s="294"/>
      <c r="W87" s="294"/>
      <c r="X87" s="562"/>
      <c r="Y87" s="385"/>
      <c r="Z87" s="346"/>
      <c r="AA87" s="346"/>
    </row>
    <row r="88" spans="1:28" ht="32.25" customHeight="1" x14ac:dyDescent="0.2">
      <c r="A88" s="343">
        <v>18</v>
      </c>
      <c r="B88" s="365" t="s">
        <v>167</v>
      </c>
      <c r="C88" s="351"/>
      <c r="D88" s="343"/>
      <c r="E88" s="346"/>
      <c r="F88" s="343"/>
      <c r="G88" s="343"/>
      <c r="H88" s="345"/>
      <c r="I88" s="343"/>
      <c r="J88" s="343"/>
      <c r="K88" s="343"/>
      <c r="L88" s="343"/>
      <c r="M88" s="345"/>
      <c r="N88" s="343"/>
      <c r="O88" s="343"/>
      <c r="P88" s="343"/>
      <c r="Q88" s="343"/>
      <c r="R88" s="344"/>
      <c r="S88" s="344"/>
      <c r="T88" s="366"/>
      <c r="U88" s="294"/>
      <c r="V88" s="294"/>
      <c r="W88" s="294"/>
      <c r="X88" s="562"/>
      <c r="Y88" s="385"/>
      <c r="Z88" s="346"/>
      <c r="AA88" s="346"/>
    </row>
    <row r="89" spans="1:28" ht="32.25" customHeight="1" x14ac:dyDescent="0.2">
      <c r="A89" s="343"/>
      <c r="B89" s="346"/>
      <c r="C89" s="346"/>
      <c r="D89" s="343"/>
      <c r="E89" s="343"/>
      <c r="F89" s="343"/>
      <c r="G89" s="343"/>
      <c r="H89" s="345"/>
      <c r="I89" s="343"/>
      <c r="J89" s="343"/>
      <c r="K89" s="343"/>
      <c r="L89" s="343"/>
      <c r="M89" s="345"/>
      <c r="N89" s="343"/>
      <c r="O89" s="343"/>
      <c r="P89" s="343"/>
      <c r="Q89" s="343"/>
      <c r="R89" s="346"/>
      <c r="S89" s="343"/>
      <c r="T89" s="348"/>
      <c r="U89" s="294"/>
      <c r="V89" s="294"/>
      <c r="W89" s="294"/>
      <c r="X89" s="562"/>
      <c r="Y89" s="385"/>
      <c r="Z89" s="346"/>
      <c r="AA89" s="346"/>
    </row>
    <row r="90" spans="1:28" ht="32.25" customHeight="1" x14ac:dyDescent="0.2">
      <c r="A90" s="343"/>
      <c r="B90" s="346"/>
      <c r="C90" s="346"/>
      <c r="D90" s="343"/>
      <c r="E90" s="343"/>
      <c r="F90" s="343"/>
      <c r="G90" s="343"/>
      <c r="H90" s="345"/>
      <c r="I90" s="343"/>
      <c r="J90" s="343"/>
      <c r="K90" s="343"/>
      <c r="L90" s="343"/>
      <c r="M90" s="345"/>
      <c r="N90" s="343"/>
      <c r="O90" s="343"/>
      <c r="P90" s="343"/>
      <c r="Q90" s="343"/>
      <c r="R90" s="346"/>
      <c r="S90" s="343"/>
      <c r="T90" s="348"/>
      <c r="U90" s="294"/>
      <c r="V90" s="294"/>
      <c r="W90" s="294"/>
      <c r="X90" s="562"/>
      <c r="Y90" s="385"/>
      <c r="Z90" s="346"/>
      <c r="AA90" s="346"/>
    </row>
    <row r="91" spans="1:28" ht="32.25" customHeight="1" x14ac:dyDescent="0.2">
      <c r="A91" s="343">
        <v>19</v>
      </c>
      <c r="B91" s="365" t="s">
        <v>453</v>
      </c>
      <c r="C91" s="351"/>
      <c r="D91" s="343"/>
      <c r="E91" s="343"/>
      <c r="F91" s="343"/>
      <c r="G91" s="343"/>
      <c r="H91" s="345"/>
      <c r="I91" s="343"/>
      <c r="J91" s="343"/>
      <c r="K91" s="343"/>
      <c r="L91" s="343"/>
      <c r="M91" s="345"/>
      <c r="N91" s="343"/>
      <c r="O91" s="343"/>
      <c r="P91" s="343"/>
      <c r="Q91" s="343"/>
      <c r="R91" s="344"/>
      <c r="S91" s="344"/>
      <c r="T91" s="366"/>
      <c r="U91" s="294"/>
      <c r="V91" s="294"/>
      <c r="W91" s="294"/>
      <c r="X91" s="562"/>
      <c r="Y91" s="385"/>
      <c r="Z91" s="346"/>
      <c r="AA91" s="346"/>
      <c r="AB91" s="290" t="s">
        <v>2796</v>
      </c>
    </row>
    <row r="92" spans="1:28" ht="32.25" customHeight="1" x14ac:dyDescent="0.2">
      <c r="A92" s="343"/>
      <c r="B92" s="346"/>
      <c r="C92" s="346"/>
      <c r="D92" s="343"/>
      <c r="E92" s="343"/>
      <c r="F92" s="343"/>
      <c r="G92" s="343"/>
      <c r="H92" s="345"/>
      <c r="I92" s="343"/>
      <c r="J92" s="343"/>
      <c r="K92" s="343"/>
      <c r="L92" s="343"/>
      <c r="M92" s="345"/>
      <c r="N92" s="343"/>
      <c r="O92" s="343"/>
      <c r="P92" s="343"/>
      <c r="Q92" s="343"/>
      <c r="R92" s="346"/>
      <c r="S92" s="343"/>
      <c r="T92" s="348"/>
      <c r="U92" s="294"/>
      <c r="V92" s="294"/>
      <c r="W92" s="294"/>
      <c r="X92" s="562"/>
      <c r="Y92" s="385"/>
      <c r="Z92" s="346"/>
      <c r="AA92" s="346"/>
    </row>
    <row r="93" spans="1:28" ht="32.25" customHeight="1" x14ac:dyDescent="0.2">
      <c r="A93" s="343"/>
      <c r="B93" s="346"/>
      <c r="C93" s="346"/>
      <c r="D93" s="343"/>
      <c r="E93" s="343"/>
      <c r="F93" s="343"/>
      <c r="G93" s="343"/>
      <c r="H93" s="345"/>
      <c r="I93" s="343"/>
      <c r="J93" s="343"/>
      <c r="K93" s="343"/>
      <c r="L93" s="343"/>
      <c r="M93" s="345"/>
      <c r="N93" s="343"/>
      <c r="O93" s="343"/>
      <c r="P93" s="343"/>
      <c r="Q93" s="343"/>
      <c r="R93" s="346"/>
      <c r="S93" s="343"/>
      <c r="T93" s="348"/>
      <c r="U93" s="294"/>
      <c r="V93" s="294"/>
      <c r="W93" s="294"/>
      <c r="X93" s="562"/>
      <c r="Y93" s="385"/>
      <c r="Z93" s="346"/>
      <c r="AA93" s="346"/>
    </row>
    <row r="94" spans="1:28" ht="32.25" customHeight="1" x14ac:dyDescent="0.2">
      <c r="A94" s="365">
        <v>20</v>
      </c>
      <c r="B94" s="365" t="s">
        <v>167</v>
      </c>
      <c r="C94" s="351"/>
      <c r="D94" s="343"/>
      <c r="E94" s="346"/>
      <c r="F94" s="343"/>
      <c r="G94" s="353"/>
      <c r="H94" s="345"/>
      <c r="I94" s="343"/>
      <c r="J94" s="343"/>
      <c r="K94" s="343"/>
      <c r="L94" s="343"/>
      <c r="M94" s="345"/>
      <c r="N94" s="343"/>
      <c r="O94" s="343"/>
      <c r="P94" s="343"/>
      <c r="Q94" s="343"/>
      <c r="R94" s="346"/>
      <c r="S94" s="346"/>
      <c r="T94" s="348"/>
      <c r="U94" s="294"/>
      <c r="V94" s="294"/>
      <c r="W94" s="294"/>
      <c r="X94" s="568"/>
      <c r="Y94" s="343"/>
      <c r="Z94" s="346"/>
      <c r="AA94" s="346"/>
      <c r="AB94" s="290" t="s">
        <v>2796</v>
      </c>
    </row>
    <row r="95" spans="1:28" ht="32.25" customHeight="1" x14ac:dyDescent="0.2">
      <c r="A95" s="343"/>
      <c r="B95" s="346"/>
      <c r="C95" s="346"/>
      <c r="D95" s="343"/>
      <c r="E95" s="343"/>
      <c r="F95" s="343"/>
      <c r="G95" s="343"/>
      <c r="H95" s="345"/>
      <c r="I95" s="343"/>
      <c r="J95" s="343"/>
      <c r="K95" s="343"/>
      <c r="L95" s="343"/>
      <c r="M95" s="345"/>
      <c r="N95" s="343"/>
      <c r="O95" s="343"/>
      <c r="P95" s="343"/>
      <c r="Q95" s="343"/>
      <c r="R95" s="346"/>
      <c r="S95" s="343"/>
      <c r="T95" s="348"/>
      <c r="U95" s="294"/>
      <c r="V95" s="294"/>
      <c r="W95" s="294"/>
      <c r="X95" s="568"/>
      <c r="Y95" s="343"/>
      <c r="Z95" s="346"/>
      <c r="AA95" s="346"/>
    </row>
    <row r="96" spans="1:28" ht="32.25" customHeight="1" x14ac:dyDescent="0.2">
      <c r="A96" s="343"/>
      <c r="B96" s="346"/>
      <c r="C96" s="346"/>
      <c r="D96" s="343"/>
      <c r="E96" s="343"/>
      <c r="F96" s="343"/>
      <c r="G96" s="343"/>
      <c r="H96" s="345"/>
      <c r="I96" s="343"/>
      <c r="J96" s="343"/>
      <c r="K96" s="343"/>
      <c r="L96" s="343"/>
      <c r="M96" s="345"/>
      <c r="N96" s="343"/>
      <c r="O96" s="343"/>
      <c r="P96" s="343"/>
      <c r="Q96" s="343"/>
      <c r="R96" s="346"/>
      <c r="S96" s="343"/>
      <c r="T96" s="348"/>
      <c r="U96" s="294"/>
      <c r="V96" s="294"/>
      <c r="W96" s="294"/>
      <c r="X96" s="568"/>
      <c r="Y96" s="343"/>
      <c r="Z96" s="346"/>
      <c r="AA96" s="346"/>
    </row>
    <row r="97" spans="1:27" ht="32.25" customHeight="1" x14ac:dyDescent="0.2">
      <c r="A97" s="343"/>
      <c r="B97" s="346"/>
      <c r="C97" s="346"/>
      <c r="D97" s="343"/>
      <c r="E97" s="343"/>
      <c r="F97" s="343"/>
      <c r="G97" s="343"/>
      <c r="H97" s="345"/>
      <c r="I97" s="343"/>
      <c r="J97" s="343"/>
      <c r="K97" s="343"/>
      <c r="L97" s="343"/>
      <c r="M97" s="345"/>
      <c r="N97" s="343"/>
      <c r="O97" s="343"/>
      <c r="P97" s="343"/>
      <c r="Q97" s="343"/>
      <c r="R97" s="346"/>
      <c r="S97" s="343"/>
      <c r="T97" s="348"/>
      <c r="U97" s="294"/>
      <c r="V97" s="294"/>
      <c r="W97" s="294"/>
      <c r="X97" s="568"/>
      <c r="Y97" s="343"/>
      <c r="Z97" s="346"/>
      <c r="AA97" s="346"/>
    </row>
    <row r="98" spans="1:27" ht="32.25" customHeight="1" x14ac:dyDescent="0.2">
      <c r="A98" s="343"/>
      <c r="B98" s="343"/>
      <c r="C98" s="346"/>
      <c r="D98" s="343"/>
      <c r="E98" s="343"/>
      <c r="F98" s="343"/>
      <c r="G98" s="343"/>
      <c r="H98" s="345"/>
      <c r="I98" s="343"/>
      <c r="J98" s="343"/>
      <c r="K98" s="343"/>
      <c r="L98" s="343"/>
      <c r="M98" s="345"/>
      <c r="N98" s="343"/>
      <c r="O98" s="343"/>
      <c r="P98" s="343"/>
      <c r="Q98" s="343"/>
      <c r="R98" s="346"/>
      <c r="S98" s="346"/>
      <c r="T98" s="348"/>
      <c r="U98" s="296"/>
      <c r="V98" s="296"/>
      <c r="W98" s="296"/>
      <c r="X98" s="569"/>
      <c r="Y98" s="343"/>
      <c r="Z98" s="346"/>
      <c r="AA98" s="346"/>
    </row>
    <row r="99" spans="1:27" ht="30" customHeight="1" x14ac:dyDescent="0.2">
      <c r="A99" s="291" t="s">
        <v>1072</v>
      </c>
      <c r="B99" s="291"/>
      <c r="C99" s="290" t="s">
        <v>2585</v>
      </c>
      <c r="Z99" s="290">
        <f>42+15+15</f>
        <v>72</v>
      </c>
    </row>
    <row r="100" spans="1:27" s="301" customFormat="1" ht="30" customHeight="1" x14ac:dyDescent="0.2">
      <c r="A100" s="570">
        <v>1</v>
      </c>
      <c r="B100" s="371"/>
      <c r="C100" s="298" t="s">
        <v>2081</v>
      </c>
      <c r="D100" s="298"/>
      <c r="E100" s="298"/>
      <c r="F100" s="298"/>
      <c r="G100" s="298"/>
      <c r="H100" s="298"/>
      <c r="I100" s="299"/>
      <c r="J100" s="299"/>
      <c r="K100" s="298"/>
      <c r="L100" s="298"/>
      <c r="M100" s="298"/>
      <c r="N100" s="299"/>
      <c r="O100" s="298"/>
      <c r="P100" s="298"/>
      <c r="Q100" s="299"/>
      <c r="R100" s="298"/>
      <c r="S100" s="298"/>
      <c r="T100" s="319"/>
      <c r="U100" s="371" t="s">
        <v>2515</v>
      </c>
      <c r="V100" s="371" t="s">
        <v>2486</v>
      </c>
      <c r="W100" s="300" t="s">
        <v>2518</v>
      </c>
    </row>
    <row r="101" spans="1:27" s="301" customFormat="1" ht="30" customHeight="1" x14ac:dyDescent="0.2">
      <c r="A101" s="567"/>
      <c r="B101" s="372"/>
      <c r="C101" s="302"/>
      <c r="D101" s="302"/>
      <c r="E101" s="302"/>
      <c r="F101" s="302"/>
      <c r="G101" s="302"/>
      <c r="H101" s="302"/>
      <c r="I101" s="372"/>
      <c r="J101" s="372"/>
      <c r="K101" s="302"/>
      <c r="L101" s="302"/>
      <c r="M101" s="302"/>
      <c r="N101" s="372"/>
      <c r="O101" s="302"/>
      <c r="P101" s="302"/>
      <c r="Q101" s="372"/>
      <c r="R101" s="302" t="s">
        <v>2332</v>
      </c>
      <c r="S101" s="372" t="s">
        <v>238</v>
      </c>
      <c r="T101" s="320"/>
      <c r="U101" s="372"/>
      <c r="V101" s="372"/>
      <c r="W101" s="372"/>
    </row>
    <row r="102" spans="1:27" s="301" customFormat="1" ht="30" customHeight="1" x14ac:dyDescent="0.2">
      <c r="A102" s="567"/>
      <c r="B102" s="372"/>
      <c r="C102" s="302"/>
      <c r="D102" s="302"/>
      <c r="E102" s="302"/>
      <c r="F102" s="302"/>
      <c r="G102" s="302"/>
      <c r="H102" s="302"/>
      <c r="I102" s="372"/>
      <c r="J102" s="372"/>
      <c r="K102" s="302"/>
      <c r="L102" s="302"/>
      <c r="M102" s="302"/>
      <c r="N102" s="372"/>
      <c r="O102" s="302"/>
      <c r="P102" s="302"/>
      <c r="Q102" s="372"/>
      <c r="R102" s="302" t="s">
        <v>2333</v>
      </c>
      <c r="S102" s="372" t="s">
        <v>250</v>
      </c>
      <c r="T102" s="320"/>
      <c r="U102" s="372"/>
      <c r="V102" s="372"/>
      <c r="W102" s="372"/>
    </row>
    <row r="103" spans="1:27" s="301" customFormat="1" ht="30" customHeight="1" x14ac:dyDescent="0.2">
      <c r="A103" s="567"/>
      <c r="B103" s="372"/>
      <c r="C103" s="302"/>
      <c r="D103" s="302"/>
      <c r="E103" s="302"/>
      <c r="F103" s="302"/>
      <c r="G103" s="302"/>
      <c r="H103" s="302"/>
      <c r="I103" s="372"/>
      <c r="J103" s="372"/>
      <c r="K103" s="302"/>
      <c r="L103" s="302"/>
      <c r="M103" s="302"/>
      <c r="N103" s="372"/>
      <c r="O103" s="302"/>
      <c r="P103" s="302"/>
      <c r="Q103" s="372"/>
      <c r="R103" s="302" t="s">
        <v>2335</v>
      </c>
      <c r="S103" s="372" t="s">
        <v>2334</v>
      </c>
      <c r="T103" s="320"/>
      <c r="U103" s="372"/>
      <c r="V103" s="372"/>
      <c r="W103" s="372"/>
    </row>
    <row r="104" spans="1:27" s="301" customFormat="1" ht="30" customHeight="1" x14ac:dyDescent="0.2">
      <c r="A104" s="567">
        <v>2</v>
      </c>
      <c r="B104" s="372"/>
      <c r="C104" s="303" t="s">
        <v>2324</v>
      </c>
      <c r="D104" s="303"/>
      <c r="E104" s="303"/>
      <c r="F104" s="303"/>
      <c r="G104" s="303"/>
      <c r="H104" s="303"/>
      <c r="I104" s="304"/>
      <c r="J104" s="304"/>
      <c r="K104" s="303"/>
      <c r="L104" s="303"/>
      <c r="M104" s="303"/>
      <c r="N104" s="304"/>
      <c r="O104" s="303"/>
      <c r="P104" s="303"/>
      <c r="Q104" s="304"/>
      <c r="R104" s="303"/>
      <c r="S104" s="303"/>
      <c r="T104" s="375"/>
      <c r="U104" s="372" t="s">
        <v>2515</v>
      </c>
      <c r="V104" s="372" t="s">
        <v>2486</v>
      </c>
      <c r="W104" s="302" t="s">
        <v>2518</v>
      </c>
    </row>
    <row r="105" spans="1:27" s="301" customFormat="1" ht="30" customHeight="1" x14ac:dyDescent="0.2">
      <c r="A105" s="567"/>
      <c r="B105" s="372"/>
      <c r="C105" s="302"/>
      <c r="D105" s="302"/>
      <c r="E105" s="302"/>
      <c r="F105" s="302"/>
      <c r="G105" s="302"/>
      <c r="H105" s="302"/>
      <c r="I105" s="372"/>
      <c r="J105" s="372"/>
      <c r="K105" s="302"/>
      <c r="L105" s="302"/>
      <c r="M105" s="302"/>
      <c r="N105" s="372"/>
      <c r="O105" s="302"/>
      <c r="P105" s="302"/>
      <c r="Q105" s="372"/>
      <c r="R105" s="302" t="s">
        <v>2336</v>
      </c>
      <c r="S105" s="372" t="s">
        <v>238</v>
      </c>
      <c r="T105" s="320"/>
      <c r="U105" s="372"/>
      <c r="V105" s="372"/>
      <c r="W105" s="372"/>
    </row>
    <row r="106" spans="1:27" s="301" customFormat="1" ht="30" customHeight="1" x14ac:dyDescent="0.2">
      <c r="A106" s="567"/>
      <c r="B106" s="372"/>
      <c r="C106" s="302"/>
      <c r="D106" s="302"/>
      <c r="E106" s="302"/>
      <c r="F106" s="302"/>
      <c r="G106" s="302"/>
      <c r="H106" s="302"/>
      <c r="I106" s="372"/>
      <c r="J106" s="372"/>
      <c r="K106" s="302"/>
      <c r="L106" s="302"/>
      <c r="M106" s="302"/>
      <c r="N106" s="372"/>
      <c r="O106" s="302"/>
      <c r="P106" s="302"/>
      <c r="Q106" s="372"/>
      <c r="R106" s="302" t="s">
        <v>2337</v>
      </c>
      <c r="S106" s="372" t="s">
        <v>250</v>
      </c>
      <c r="T106" s="320"/>
      <c r="U106" s="372"/>
      <c r="V106" s="372"/>
      <c r="W106" s="372"/>
    </row>
    <row r="107" spans="1:27" s="301" customFormat="1" ht="30" customHeight="1" x14ac:dyDescent="0.2">
      <c r="A107" s="567"/>
      <c r="B107" s="372"/>
      <c r="C107" s="302"/>
      <c r="D107" s="302"/>
      <c r="E107" s="302"/>
      <c r="F107" s="302"/>
      <c r="G107" s="302"/>
      <c r="H107" s="302"/>
      <c r="I107" s="372"/>
      <c r="J107" s="372"/>
      <c r="K107" s="302"/>
      <c r="L107" s="302"/>
      <c r="M107" s="302"/>
      <c r="N107" s="372"/>
      <c r="O107" s="302"/>
      <c r="P107" s="302"/>
      <c r="Q107" s="372"/>
      <c r="R107" s="302" t="s">
        <v>1022</v>
      </c>
      <c r="S107" s="372" t="s">
        <v>2338</v>
      </c>
      <c r="T107" s="320"/>
      <c r="U107" s="372"/>
      <c r="V107" s="372"/>
      <c r="W107" s="372"/>
    </row>
    <row r="108" spans="1:27" s="301" customFormat="1" ht="30" customHeight="1" x14ac:dyDescent="0.2">
      <c r="A108" s="567"/>
      <c r="B108" s="372"/>
      <c r="C108" s="302"/>
      <c r="D108" s="302"/>
      <c r="E108" s="302"/>
      <c r="F108" s="302"/>
      <c r="G108" s="302"/>
      <c r="H108" s="302"/>
      <c r="I108" s="372"/>
      <c r="J108" s="372"/>
      <c r="K108" s="302"/>
      <c r="L108" s="302"/>
      <c r="M108" s="302"/>
      <c r="N108" s="372"/>
      <c r="O108" s="302"/>
      <c r="P108" s="302"/>
      <c r="Q108" s="372"/>
      <c r="R108" s="302" t="s">
        <v>1278</v>
      </c>
      <c r="S108" s="372" t="s">
        <v>137</v>
      </c>
      <c r="T108" s="320"/>
      <c r="U108" s="372"/>
      <c r="V108" s="372"/>
      <c r="W108" s="372"/>
    </row>
    <row r="109" spans="1:27" s="301" customFormat="1" ht="30" customHeight="1" x14ac:dyDescent="0.2">
      <c r="A109" s="567">
        <v>3</v>
      </c>
      <c r="B109" s="372"/>
      <c r="C109" s="303" t="s">
        <v>2216</v>
      </c>
      <c r="D109" s="303"/>
      <c r="E109" s="303"/>
      <c r="F109" s="303"/>
      <c r="G109" s="303"/>
      <c r="H109" s="303"/>
      <c r="I109" s="304"/>
      <c r="J109" s="304"/>
      <c r="K109" s="303"/>
      <c r="L109" s="303"/>
      <c r="M109" s="303"/>
      <c r="N109" s="304"/>
      <c r="O109" s="303"/>
      <c r="P109" s="303"/>
      <c r="Q109" s="304"/>
      <c r="R109" s="303"/>
      <c r="S109" s="303"/>
      <c r="T109" s="375"/>
      <c r="U109" s="372" t="s">
        <v>2515</v>
      </c>
      <c r="V109" s="372" t="s">
        <v>2486</v>
      </c>
      <c r="W109" s="302" t="s">
        <v>2516</v>
      </c>
    </row>
    <row r="110" spans="1:27" s="301" customFormat="1" ht="30" customHeight="1" x14ac:dyDescent="0.2">
      <c r="A110" s="567"/>
      <c r="B110" s="372"/>
      <c r="C110" s="302"/>
      <c r="D110" s="302"/>
      <c r="E110" s="302"/>
      <c r="F110" s="302"/>
      <c r="G110" s="302"/>
      <c r="H110" s="302"/>
      <c r="I110" s="372"/>
      <c r="J110" s="372"/>
      <c r="K110" s="302"/>
      <c r="L110" s="302"/>
      <c r="M110" s="302"/>
      <c r="N110" s="372"/>
      <c r="O110" s="302"/>
      <c r="P110" s="302"/>
      <c r="Q110" s="372"/>
      <c r="R110" s="302" t="s">
        <v>2340</v>
      </c>
      <c r="S110" s="372" t="s">
        <v>213</v>
      </c>
      <c r="T110" s="320"/>
      <c r="U110" s="372"/>
      <c r="V110" s="372"/>
      <c r="W110" s="372"/>
    </row>
    <row r="111" spans="1:27" s="301" customFormat="1" ht="30" customHeight="1" x14ac:dyDescent="0.2">
      <c r="A111" s="372">
        <v>4</v>
      </c>
      <c r="B111" s="372"/>
      <c r="C111" s="303" t="s">
        <v>960</v>
      </c>
      <c r="D111" s="303"/>
      <c r="E111" s="303"/>
      <c r="F111" s="303"/>
      <c r="G111" s="303"/>
      <c r="H111" s="303"/>
      <c r="I111" s="304"/>
      <c r="J111" s="304"/>
      <c r="K111" s="303"/>
      <c r="L111" s="303"/>
      <c r="M111" s="303"/>
      <c r="N111" s="304"/>
      <c r="O111" s="303"/>
      <c r="P111" s="303"/>
      <c r="Q111" s="304"/>
      <c r="R111" s="303"/>
      <c r="S111" s="303"/>
      <c r="T111" s="375"/>
      <c r="U111" s="372" t="s">
        <v>2515</v>
      </c>
      <c r="V111" s="372" t="s">
        <v>2486</v>
      </c>
      <c r="W111" s="302" t="s">
        <v>2516</v>
      </c>
    </row>
    <row r="112" spans="1:27" s="301" customFormat="1" ht="30" customHeight="1" x14ac:dyDescent="0.2">
      <c r="A112" s="372"/>
      <c r="B112" s="372"/>
      <c r="C112" s="302" t="s">
        <v>2341</v>
      </c>
      <c r="D112" s="302"/>
      <c r="E112" s="302"/>
      <c r="F112" s="302"/>
      <c r="G112" s="302"/>
      <c r="H112" s="302"/>
      <c r="I112" s="372"/>
      <c r="J112" s="372"/>
      <c r="K112" s="302"/>
      <c r="L112" s="302"/>
      <c r="M112" s="302"/>
      <c r="N112" s="372"/>
      <c r="O112" s="302"/>
      <c r="P112" s="302"/>
      <c r="Q112" s="372"/>
      <c r="R112" s="302"/>
      <c r="S112" s="302"/>
      <c r="T112" s="320"/>
      <c r="U112" s="372"/>
      <c r="V112" s="372"/>
      <c r="W112" s="372"/>
    </row>
    <row r="113" spans="1:23" s="301" customFormat="1" ht="30" customHeight="1" x14ac:dyDescent="0.2">
      <c r="A113" s="372"/>
      <c r="B113" s="372"/>
      <c r="C113" s="302" t="s">
        <v>2342</v>
      </c>
      <c r="D113" s="302"/>
      <c r="E113" s="302"/>
      <c r="F113" s="302"/>
      <c r="G113" s="302"/>
      <c r="H113" s="302"/>
      <c r="I113" s="372"/>
      <c r="J113" s="372"/>
      <c r="K113" s="302"/>
      <c r="L113" s="302"/>
      <c r="M113" s="302"/>
      <c r="N113" s="372"/>
      <c r="O113" s="302"/>
      <c r="P113" s="302"/>
      <c r="Q113" s="372"/>
      <c r="R113" s="302"/>
      <c r="S113" s="302"/>
      <c r="T113" s="320"/>
      <c r="U113" s="372"/>
      <c r="V113" s="372"/>
      <c r="W113" s="372"/>
    </row>
    <row r="114" spans="1:23" s="301" customFormat="1" ht="30" customHeight="1" x14ac:dyDescent="0.2">
      <c r="A114" s="372"/>
      <c r="B114" s="372"/>
      <c r="C114" s="302" t="s">
        <v>2343</v>
      </c>
      <c r="D114" s="302"/>
      <c r="E114" s="302"/>
      <c r="F114" s="302"/>
      <c r="G114" s="302"/>
      <c r="H114" s="302"/>
      <c r="I114" s="372"/>
      <c r="J114" s="372"/>
      <c r="K114" s="302"/>
      <c r="L114" s="302"/>
      <c r="M114" s="302"/>
      <c r="N114" s="372"/>
      <c r="O114" s="302"/>
      <c r="P114" s="302"/>
      <c r="Q114" s="372"/>
      <c r="R114" s="302"/>
      <c r="S114" s="302"/>
      <c r="T114" s="320"/>
      <c r="U114" s="372"/>
      <c r="V114" s="372"/>
      <c r="W114" s="372"/>
    </row>
    <row r="115" spans="1:23" s="301" customFormat="1" ht="30" customHeight="1" x14ac:dyDescent="0.2">
      <c r="A115" s="567">
        <v>5</v>
      </c>
      <c r="B115" s="372"/>
      <c r="C115" s="303" t="s">
        <v>2325</v>
      </c>
      <c r="D115" s="303"/>
      <c r="E115" s="303"/>
      <c r="F115" s="303"/>
      <c r="G115" s="303"/>
      <c r="H115" s="303"/>
      <c r="I115" s="304"/>
      <c r="J115" s="304"/>
      <c r="K115" s="303"/>
      <c r="L115" s="303"/>
      <c r="M115" s="303"/>
      <c r="N115" s="304"/>
      <c r="O115" s="303"/>
      <c r="P115" s="303"/>
      <c r="Q115" s="304"/>
      <c r="R115" s="303"/>
      <c r="S115" s="303"/>
      <c r="T115" s="375"/>
      <c r="U115" s="372" t="s">
        <v>2515</v>
      </c>
      <c r="V115" s="372" t="s">
        <v>2486</v>
      </c>
      <c r="W115" s="302" t="s">
        <v>2516</v>
      </c>
    </row>
    <row r="116" spans="1:23" s="301" customFormat="1" ht="30" customHeight="1" x14ac:dyDescent="0.2">
      <c r="A116" s="567"/>
      <c r="B116" s="372"/>
      <c r="C116" s="302" t="s">
        <v>2376</v>
      </c>
      <c r="D116" s="302"/>
      <c r="E116" s="302"/>
      <c r="F116" s="302"/>
      <c r="G116" s="302"/>
      <c r="H116" s="302"/>
      <c r="I116" s="372"/>
      <c r="J116" s="372"/>
      <c r="K116" s="302"/>
      <c r="L116" s="302"/>
      <c r="M116" s="302"/>
      <c r="N116" s="372"/>
      <c r="O116" s="302"/>
      <c r="P116" s="302"/>
      <c r="Q116" s="372"/>
      <c r="R116" s="302"/>
      <c r="S116" s="302"/>
      <c r="T116" s="320"/>
      <c r="U116" s="372"/>
      <c r="V116" s="372"/>
      <c r="W116" s="372"/>
    </row>
    <row r="117" spans="1:23" s="301" customFormat="1" ht="30" customHeight="1" x14ac:dyDescent="0.2">
      <c r="A117" s="567"/>
      <c r="B117" s="372"/>
      <c r="C117" s="302" t="s">
        <v>2377</v>
      </c>
      <c r="D117" s="302"/>
      <c r="E117" s="302"/>
      <c r="F117" s="302"/>
      <c r="G117" s="302"/>
      <c r="H117" s="302"/>
      <c r="I117" s="372"/>
      <c r="J117" s="372"/>
      <c r="K117" s="302"/>
      <c r="L117" s="302"/>
      <c r="M117" s="302"/>
      <c r="N117" s="372"/>
      <c r="O117" s="302"/>
      <c r="P117" s="302"/>
      <c r="Q117" s="372"/>
      <c r="R117" s="302"/>
      <c r="S117" s="302"/>
      <c r="T117" s="320"/>
      <c r="U117" s="372"/>
      <c r="V117" s="372"/>
      <c r="W117" s="372"/>
    </row>
    <row r="118" spans="1:23" s="301" customFormat="1" ht="30" customHeight="1" x14ac:dyDescent="0.2">
      <c r="A118" s="567"/>
      <c r="B118" s="372"/>
      <c r="C118" s="302" t="s">
        <v>2378</v>
      </c>
      <c r="D118" s="302"/>
      <c r="E118" s="302"/>
      <c r="F118" s="302"/>
      <c r="G118" s="302"/>
      <c r="H118" s="302"/>
      <c r="I118" s="372"/>
      <c r="J118" s="372"/>
      <c r="K118" s="302"/>
      <c r="L118" s="302"/>
      <c r="M118" s="302"/>
      <c r="N118" s="372"/>
      <c r="O118" s="302"/>
      <c r="P118" s="302"/>
      <c r="Q118" s="372"/>
      <c r="R118" s="302"/>
      <c r="S118" s="302"/>
      <c r="T118" s="320"/>
      <c r="U118" s="372"/>
      <c r="V118" s="372"/>
      <c r="W118" s="372"/>
    </row>
    <row r="119" spans="1:23" s="301" customFormat="1" ht="30" customHeight="1" x14ac:dyDescent="0.2">
      <c r="A119" s="567">
        <v>6</v>
      </c>
      <c r="B119" s="372"/>
      <c r="C119" s="303" t="s">
        <v>2091</v>
      </c>
      <c r="D119" s="303"/>
      <c r="E119" s="303"/>
      <c r="F119" s="303"/>
      <c r="G119" s="303"/>
      <c r="H119" s="303"/>
      <c r="I119" s="304"/>
      <c r="J119" s="304"/>
      <c r="K119" s="303"/>
      <c r="L119" s="303"/>
      <c r="M119" s="303"/>
      <c r="N119" s="304"/>
      <c r="O119" s="303"/>
      <c r="P119" s="303"/>
      <c r="Q119" s="304"/>
      <c r="R119" s="303"/>
      <c r="S119" s="303"/>
      <c r="T119" s="375"/>
      <c r="U119" s="372" t="s">
        <v>2515</v>
      </c>
      <c r="V119" s="372" t="s">
        <v>2486</v>
      </c>
      <c r="W119" s="372" t="s">
        <v>2519</v>
      </c>
    </row>
    <row r="120" spans="1:23" s="301" customFormat="1" ht="30" customHeight="1" x14ac:dyDescent="0.2">
      <c r="A120" s="567"/>
      <c r="B120" s="372"/>
      <c r="C120" s="302" t="s">
        <v>2344</v>
      </c>
      <c r="D120" s="302"/>
      <c r="E120" s="302"/>
      <c r="F120" s="302"/>
      <c r="G120" s="302"/>
      <c r="H120" s="302"/>
      <c r="I120" s="372"/>
      <c r="J120" s="372"/>
      <c r="K120" s="302"/>
      <c r="L120" s="302"/>
      <c r="M120" s="302"/>
      <c r="N120" s="372"/>
      <c r="O120" s="302"/>
      <c r="P120" s="302"/>
      <c r="Q120" s="372"/>
      <c r="R120" s="302"/>
      <c r="S120" s="302"/>
      <c r="T120" s="320"/>
      <c r="U120" s="372"/>
      <c r="V120" s="372"/>
      <c r="W120" s="372"/>
    </row>
    <row r="121" spans="1:23" s="301" customFormat="1" ht="30" customHeight="1" x14ac:dyDescent="0.2">
      <c r="A121" s="567"/>
      <c r="B121" s="372"/>
      <c r="C121" s="302" t="s">
        <v>2345</v>
      </c>
      <c r="D121" s="302"/>
      <c r="E121" s="302"/>
      <c r="F121" s="302"/>
      <c r="G121" s="302"/>
      <c r="H121" s="302"/>
      <c r="I121" s="372"/>
      <c r="J121" s="372"/>
      <c r="K121" s="302"/>
      <c r="L121" s="302"/>
      <c r="M121" s="302"/>
      <c r="N121" s="372"/>
      <c r="O121" s="302"/>
      <c r="P121" s="302"/>
      <c r="Q121" s="372"/>
      <c r="R121" s="302"/>
      <c r="S121" s="302"/>
      <c r="T121" s="320"/>
      <c r="U121" s="372"/>
      <c r="V121" s="372"/>
      <c r="W121" s="372"/>
    </row>
    <row r="122" spans="1:23" s="301" customFormat="1" ht="30" customHeight="1" x14ac:dyDescent="0.2">
      <c r="A122" s="567"/>
      <c r="B122" s="372"/>
      <c r="C122" s="302" t="s">
        <v>2346</v>
      </c>
      <c r="D122" s="302"/>
      <c r="E122" s="302"/>
      <c r="F122" s="302"/>
      <c r="G122" s="302"/>
      <c r="H122" s="302"/>
      <c r="I122" s="372"/>
      <c r="J122" s="372"/>
      <c r="K122" s="302"/>
      <c r="L122" s="302"/>
      <c r="M122" s="302"/>
      <c r="N122" s="372"/>
      <c r="O122" s="302"/>
      <c r="P122" s="302"/>
      <c r="Q122" s="372"/>
      <c r="R122" s="302"/>
      <c r="S122" s="302"/>
      <c r="T122" s="320"/>
      <c r="U122" s="372"/>
      <c r="V122" s="372"/>
      <c r="W122" s="372"/>
    </row>
    <row r="123" spans="1:23" s="301" customFormat="1" ht="30" customHeight="1" x14ac:dyDescent="0.2">
      <c r="A123" s="567">
        <v>7</v>
      </c>
      <c r="B123" s="372"/>
      <c r="C123" s="303" t="s">
        <v>2111</v>
      </c>
      <c r="D123" s="303"/>
      <c r="E123" s="303"/>
      <c r="F123" s="303"/>
      <c r="G123" s="303"/>
      <c r="H123" s="303"/>
      <c r="I123" s="304"/>
      <c r="J123" s="304"/>
      <c r="K123" s="303"/>
      <c r="L123" s="303"/>
      <c r="M123" s="303"/>
      <c r="N123" s="304"/>
      <c r="O123" s="303"/>
      <c r="P123" s="303"/>
      <c r="Q123" s="304"/>
      <c r="R123" s="303"/>
      <c r="S123" s="303"/>
      <c r="T123" s="375"/>
      <c r="U123" s="372" t="s">
        <v>2515</v>
      </c>
      <c r="V123" s="372" t="s">
        <v>2486</v>
      </c>
      <c r="W123" s="302" t="s">
        <v>2516</v>
      </c>
    </row>
    <row r="124" spans="1:23" s="301" customFormat="1" ht="30" customHeight="1" x14ac:dyDescent="0.2">
      <c r="A124" s="567"/>
      <c r="B124" s="372"/>
      <c r="C124" s="302" t="s">
        <v>2361</v>
      </c>
      <c r="D124" s="302"/>
      <c r="E124" s="302"/>
      <c r="F124" s="302"/>
      <c r="G124" s="302"/>
      <c r="H124" s="302"/>
      <c r="I124" s="372"/>
      <c r="J124" s="372"/>
      <c r="K124" s="302"/>
      <c r="L124" s="302"/>
      <c r="M124" s="302"/>
      <c r="N124" s="372"/>
      <c r="O124" s="302"/>
      <c r="P124" s="302"/>
      <c r="Q124" s="372"/>
      <c r="R124" s="302"/>
      <c r="S124" s="302"/>
      <c r="T124" s="320"/>
      <c r="U124" s="372"/>
      <c r="V124" s="372"/>
      <c r="W124" s="372"/>
    </row>
    <row r="125" spans="1:23" s="301" customFormat="1" ht="30" customHeight="1" x14ac:dyDescent="0.2">
      <c r="A125" s="567"/>
      <c r="B125" s="372"/>
      <c r="C125" s="302" t="s">
        <v>2362</v>
      </c>
      <c r="D125" s="302"/>
      <c r="E125" s="302"/>
      <c r="F125" s="302"/>
      <c r="G125" s="302"/>
      <c r="H125" s="302"/>
      <c r="I125" s="372"/>
      <c r="J125" s="372"/>
      <c r="K125" s="302"/>
      <c r="L125" s="302"/>
      <c r="M125" s="302"/>
      <c r="N125" s="372"/>
      <c r="O125" s="302"/>
      <c r="P125" s="302"/>
      <c r="Q125" s="372"/>
      <c r="R125" s="302"/>
      <c r="S125" s="302"/>
      <c r="T125" s="320"/>
      <c r="U125" s="372"/>
      <c r="V125" s="372"/>
      <c r="W125" s="372"/>
    </row>
    <row r="126" spans="1:23" s="301" customFormat="1" ht="30" customHeight="1" x14ac:dyDescent="0.2">
      <c r="A126" s="567"/>
      <c r="B126" s="372"/>
      <c r="C126" s="302" t="s">
        <v>2111</v>
      </c>
      <c r="D126" s="302"/>
      <c r="E126" s="302"/>
      <c r="F126" s="302"/>
      <c r="G126" s="302"/>
      <c r="H126" s="302"/>
      <c r="I126" s="372"/>
      <c r="J126" s="372"/>
      <c r="K126" s="302"/>
      <c r="L126" s="302"/>
      <c r="M126" s="302"/>
      <c r="N126" s="372"/>
      <c r="O126" s="302"/>
      <c r="P126" s="302"/>
      <c r="Q126" s="372"/>
      <c r="R126" s="302"/>
      <c r="S126" s="302"/>
      <c r="T126" s="320"/>
      <c r="U126" s="372"/>
      <c r="V126" s="372"/>
      <c r="W126" s="372"/>
    </row>
    <row r="127" spans="1:23" s="301" customFormat="1" ht="30" customHeight="1" x14ac:dyDescent="0.2">
      <c r="A127" s="567">
        <v>8</v>
      </c>
      <c r="B127" s="372"/>
      <c r="C127" s="303" t="s">
        <v>2117</v>
      </c>
      <c r="D127" s="303"/>
      <c r="E127" s="303"/>
      <c r="F127" s="303"/>
      <c r="G127" s="303"/>
      <c r="H127" s="303"/>
      <c r="I127" s="304"/>
      <c r="J127" s="304"/>
      <c r="K127" s="303"/>
      <c r="L127" s="303"/>
      <c r="M127" s="303"/>
      <c r="N127" s="304"/>
      <c r="O127" s="303"/>
      <c r="P127" s="303"/>
      <c r="Q127" s="304"/>
      <c r="R127" s="303"/>
      <c r="S127" s="303"/>
      <c r="T127" s="375"/>
      <c r="U127" s="372" t="s">
        <v>2515</v>
      </c>
      <c r="V127" s="372"/>
      <c r="W127" s="302" t="s">
        <v>2516</v>
      </c>
    </row>
    <row r="128" spans="1:23" s="301" customFormat="1" ht="30" customHeight="1" x14ac:dyDescent="0.2">
      <c r="A128" s="567"/>
      <c r="B128" s="372"/>
      <c r="C128" s="302" t="s">
        <v>2363</v>
      </c>
      <c r="D128" s="302"/>
      <c r="E128" s="302"/>
      <c r="F128" s="302"/>
      <c r="G128" s="302"/>
      <c r="H128" s="302"/>
      <c r="I128" s="372"/>
      <c r="J128" s="372"/>
      <c r="K128" s="302"/>
      <c r="L128" s="302"/>
      <c r="M128" s="302"/>
      <c r="N128" s="372"/>
      <c r="O128" s="302"/>
      <c r="P128" s="302"/>
      <c r="Q128" s="372"/>
      <c r="R128" s="302"/>
      <c r="S128" s="302"/>
      <c r="T128" s="320"/>
      <c r="U128" s="372"/>
      <c r="V128" s="372"/>
      <c r="W128" s="372"/>
    </row>
    <row r="129" spans="1:23" s="301" customFormat="1" ht="30" customHeight="1" x14ac:dyDescent="0.2">
      <c r="A129" s="567"/>
      <c r="B129" s="372"/>
      <c r="C129" s="302" t="s">
        <v>2364</v>
      </c>
      <c r="D129" s="302"/>
      <c r="E129" s="302"/>
      <c r="F129" s="302"/>
      <c r="G129" s="302"/>
      <c r="H129" s="302"/>
      <c r="I129" s="372"/>
      <c r="J129" s="372"/>
      <c r="K129" s="302"/>
      <c r="L129" s="302"/>
      <c r="M129" s="302"/>
      <c r="N129" s="372"/>
      <c r="O129" s="302"/>
      <c r="P129" s="302"/>
      <c r="Q129" s="372"/>
      <c r="R129" s="302"/>
      <c r="S129" s="302"/>
      <c r="T129" s="320"/>
      <c r="U129" s="372"/>
      <c r="V129" s="372"/>
      <c r="W129" s="372"/>
    </row>
    <row r="130" spans="1:23" s="301" customFormat="1" ht="30" customHeight="1" x14ac:dyDescent="0.2">
      <c r="A130" s="567"/>
      <c r="B130" s="372"/>
      <c r="C130" s="302" t="s">
        <v>2365</v>
      </c>
      <c r="D130" s="302"/>
      <c r="E130" s="302"/>
      <c r="F130" s="302"/>
      <c r="G130" s="302"/>
      <c r="H130" s="302"/>
      <c r="I130" s="372"/>
      <c r="J130" s="372"/>
      <c r="K130" s="302"/>
      <c r="L130" s="302"/>
      <c r="M130" s="302"/>
      <c r="N130" s="372"/>
      <c r="O130" s="302"/>
      <c r="P130" s="302"/>
      <c r="Q130" s="372"/>
      <c r="R130" s="302"/>
      <c r="S130" s="302"/>
      <c r="T130" s="320"/>
      <c r="U130" s="372"/>
      <c r="V130" s="372"/>
      <c r="W130" s="372"/>
    </row>
    <row r="131" spans="1:23" s="301" customFormat="1" ht="30" customHeight="1" x14ac:dyDescent="0.2">
      <c r="A131" s="567"/>
      <c r="B131" s="372"/>
      <c r="C131" s="302" t="s">
        <v>1690</v>
      </c>
      <c r="D131" s="302"/>
      <c r="E131" s="302"/>
      <c r="F131" s="302"/>
      <c r="G131" s="302"/>
      <c r="H131" s="302"/>
      <c r="I131" s="372"/>
      <c r="J131" s="372"/>
      <c r="K131" s="302"/>
      <c r="L131" s="302"/>
      <c r="M131" s="302"/>
      <c r="N131" s="372"/>
      <c r="O131" s="302"/>
      <c r="P131" s="302"/>
      <c r="Q131" s="372"/>
      <c r="R131" s="302"/>
      <c r="S131" s="302"/>
      <c r="T131" s="320"/>
      <c r="U131" s="372"/>
      <c r="V131" s="372"/>
      <c r="W131" s="372"/>
    </row>
    <row r="132" spans="1:23" s="301" customFormat="1" ht="30" customHeight="1" x14ac:dyDescent="0.2">
      <c r="A132" s="567">
        <v>9</v>
      </c>
      <c r="B132" s="372"/>
      <c r="C132" s="303" t="s">
        <v>2094</v>
      </c>
      <c r="D132" s="303"/>
      <c r="E132" s="303"/>
      <c r="F132" s="303"/>
      <c r="G132" s="303"/>
      <c r="H132" s="303"/>
      <c r="I132" s="304"/>
      <c r="J132" s="304"/>
      <c r="K132" s="303"/>
      <c r="L132" s="303"/>
      <c r="M132" s="303"/>
      <c r="N132" s="304"/>
      <c r="O132" s="303"/>
      <c r="P132" s="303"/>
      <c r="Q132" s="304"/>
      <c r="R132" s="303"/>
      <c r="S132" s="303"/>
      <c r="T132" s="375"/>
      <c r="U132" s="372" t="s">
        <v>2515</v>
      </c>
      <c r="V132" s="372"/>
      <c r="W132" s="302" t="s">
        <v>2516</v>
      </c>
    </row>
    <row r="133" spans="1:23" s="301" customFormat="1" ht="30" customHeight="1" x14ac:dyDescent="0.2">
      <c r="A133" s="567"/>
      <c r="B133" s="372"/>
      <c r="C133" s="302" t="s">
        <v>2347</v>
      </c>
      <c r="D133" s="302"/>
      <c r="E133" s="302"/>
      <c r="F133" s="302"/>
      <c r="G133" s="302"/>
      <c r="H133" s="302"/>
      <c r="I133" s="372"/>
      <c r="J133" s="372"/>
      <c r="K133" s="302"/>
      <c r="L133" s="302"/>
      <c r="M133" s="302"/>
      <c r="N133" s="372"/>
      <c r="O133" s="302"/>
      <c r="P133" s="302"/>
      <c r="Q133" s="372"/>
      <c r="R133" s="302"/>
      <c r="S133" s="302"/>
      <c r="T133" s="320"/>
      <c r="U133" s="372"/>
      <c r="V133" s="372"/>
      <c r="W133" s="372"/>
    </row>
    <row r="134" spans="1:23" s="301" customFormat="1" ht="30" customHeight="1" x14ac:dyDescent="0.2">
      <c r="A134" s="567"/>
      <c r="B134" s="372"/>
      <c r="C134" s="302" t="s">
        <v>2348</v>
      </c>
      <c r="D134" s="302"/>
      <c r="E134" s="302"/>
      <c r="F134" s="302"/>
      <c r="G134" s="302"/>
      <c r="H134" s="302"/>
      <c r="I134" s="372"/>
      <c r="J134" s="372"/>
      <c r="K134" s="302"/>
      <c r="L134" s="302"/>
      <c r="M134" s="302"/>
      <c r="N134" s="372"/>
      <c r="O134" s="302"/>
      <c r="P134" s="302"/>
      <c r="Q134" s="372"/>
      <c r="R134" s="302"/>
      <c r="S134" s="302"/>
      <c r="T134" s="320"/>
      <c r="U134" s="372"/>
      <c r="V134" s="372"/>
      <c r="W134" s="372"/>
    </row>
    <row r="135" spans="1:23" s="301" customFormat="1" ht="30" customHeight="1" x14ac:dyDescent="0.2">
      <c r="A135" s="567"/>
      <c r="B135" s="372"/>
      <c r="C135" s="302" t="s">
        <v>2349</v>
      </c>
      <c r="D135" s="302"/>
      <c r="E135" s="302"/>
      <c r="F135" s="302"/>
      <c r="G135" s="302"/>
      <c r="H135" s="302"/>
      <c r="I135" s="372"/>
      <c r="J135" s="372"/>
      <c r="K135" s="302"/>
      <c r="L135" s="302"/>
      <c r="M135" s="302"/>
      <c r="N135" s="372"/>
      <c r="O135" s="302"/>
      <c r="P135" s="302"/>
      <c r="Q135" s="372"/>
      <c r="R135" s="302"/>
      <c r="S135" s="302"/>
      <c r="T135" s="320"/>
      <c r="U135" s="372"/>
      <c r="V135" s="372"/>
      <c r="W135" s="372"/>
    </row>
    <row r="136" spans="1:23" s="301" customFormat="1" ht="63" x14ac:dyDescent="0.2">
      <c r="A136" s="567">
        <v>10</v>
      </c>
      <c r="B136" s="372"/>
      <c r="C136" s="303" t="s">
        <v>2097</v>
      </c>
      <c r="D136" s="303"/>
      <c r="E136" s="303"/>
      <c r="F136" s="303"/>
      <c r="G136" s="303"/>
      <c r="H136" s="303"/>
      <c r="I136" s="304"/>
      <c r="J136" s="304"/>
      <c r="K136" s="303"/>
      <c r="L136" s="303"/>
      <c r="M136" s="303"/>
      <c r="N136" s="304"/>
      <c r="O136" s="303"/>
      <c r="P136" s="303"/>
      <c r="Q136" s="304"/>
      <c r="R136" s="303"/>
      <c r="S136" s="303"/>
      <c r="T136" s="375"/>
      <c r="U136" s="372" t="s">
        <v>2515</v>
      </c>
      <c r="V136" s="372"/>
      <c r="W136" s="302" t="s">
        <v>2516</v>
      </c>
    </row>
    <row r="137" spans="1:23" s="301" customFormat="1" ht="30" customHeight="1" x14ac:dyDescent="0.2">
      <c r="A137" s="567"/>
      <c r="B137" s="372"/>
      <c r="C137" s="302" t="s">
        <v>2350</v>
      </c>
      <c r="D137" s="302"/>
      <c r="E137" s="302"/>
      <c r="F137" s="302"/>
      <c r="G137" s="302"/>
      <c r="H137" s="302"/>
      <c r="I137" s="372"/>
      <c r="J137" s="372"/>
      <c r="K137" s="302"/>
      <c r="L137" s="302"/>
      <c r="M137" s="302"/>
      <c r="N137" s="372"/>
      <c r="O137" s="302"/>
      <c r="P137" s="302"/>
      <c r="Q137" s="372"/>
      <c r="R137" s="302"/>
      <c r="S137" s="302"/>
      <c r="T137" s="320"/>
      <c r="U137" s="372"/>
      <c r="V137" s="372"/>
      <c r="W137" s="372"/>
    </row>
    <row r="138" spans="1:23" s="301" customFormat="1" ht="30" customHeight="1" x14ac:dyDescent="0.2">
      <c r="A138" s="567"/>
      <c r="B138" s="372"/>
      <c r="C138" s="302" t="s">
        <v>2351</v>
      </c>
      <c r="D138" s="302"/>
      <c r="E138" s="302"/>
      <c r="F138" s="302"/>
      <c r="G138" s="302"/>
      <c r="H138" s="302"/>
      <c r="I138" s="372"/>
      <c r="J138" s="372"/>
      <c r="K138" s="302"/>
      <c r="L138" s="302"/>
      <c r="M138" s="302"/>
      <c r="N138" s="372"/>
      <c r="O138" s="302"/>
      <c r="P138" s="302"/>
      <c r="Q138" s="372"/>
      <c r="R138" s="302"/>
      <c r="S138" s="302"/>
      <c r="T138" s="320"/>
      <c r="U138" s="372"/>
      <c r="V138" s="372"/>
      <c r="W138" s="372"/>
    </row>
    <row r="139" spans="1:23" s="301" customFormat="1" ht="30" customHeight="1" x14ac:dyDescent="0.2">
      <c r="A139" s="567"/>
      <c r="B139" s="372"/>
      <c r="C139" s="302" t="s">
        <v>2352</v>
      </c>
      <c r="D139" s="302"/>
      <c r="E139" s="302"/>
      <c r="F139" s="302"/>
      <c r="G139" s="302"/>
      <c r="H139" s="302"/>
      <c r="I139" s="372"/>
      <c r="J139" s="372"/>
      <c r="K139" s="302"/>
      <c r="L139" s="302"/>
      <c r="M139" s="302"/>
      <c r="N139" s="372"/>
      <c r="O139" s="302"/>
      <c r="P139" s="302"/>
      <c r="Q139" s="372"/>
      <c r="R139" s="302"/>
      <c r="S139" s="302"/>
      <c r="T139" s="320"/>
      <c r="U139" s="372"/>
      <c r="V139" s="372"/>
      <c r="W139" s="372"/>
    </row>
    <row r="140" spans="1:23" s="301" customFormat="1" ht="30" customHeight="1" x14ac:dyDescent="0.2">
      <c r="A140" s="567"/>
      <c r="B140" s="372"/>
      <c r="C140" s="302" t="s">
        <v>2353</v>
      </c>
      <c r="D140" s="302"/>
      <c r="E140" s="302"/>
      <c r="F140" s="302"/>
      <c r="G140" s="302"/>
      <c r="H140" s="302"/>
      <c r="I140" s="372"/>
      <c r="J140" s="372"/>
      <c r="K140" s="302"/>
      <c r="L140" s="302"/>
      <c r="M140" s="302"/>
      <c r="N140" s="372"/>
      <c r="O140" s="302"/>
      <c r="P140" s="302"/>
      <c r="Q140" s="372"/>
      <c r="R140" s="302"/>
      <c r="S140" s="302"/>
      <c r="T140" s="320"/>
      <c r="U140" s="372"/>
      <c r="V140" s="372"/>
      <c r="W140" s="372"/>
    </row>
    <row r="141" spans="1:23" s="301" customFormat="1" ht="30" customHeight="1" x14ac:dyDescent="0.2">
      <c r="A141" s="567"/>
      <c r="B141" s="372"/>
      <c r="C141" s="302" t="s">
        <v>2354</v>
      </c>
      <c r="D141" s="302"/>
      <c r="E141" s="302"/>
      <c r="F141" s="302"/>
      <c r="G141" s="302"/>
      <c r="H141" s="302"/>
      <c r="I141" s="372"/>
      <c r="J141" s="372"/>
      <c r="K141" s="302"/>
      <c r="L141" s="302"/>
      <c r="M141" s="302"/>
      <c r="N141" s="372"/>
      <c r="O141" s="302"/>
      <c r="P141" s="302"/>
      <c r="Q141" s="372"/>
      <c r="R141" s="302"/>
      <c r="S141" s="302"/>
      <c r="T141" s="320"/>
      <c r="U141" s="372"/>
      <c r="V141" s="372"/>
      <c r="W141" s="372"/>
    </row>
    <row r="142" spans="1:23" s="301" customFormat="1" ht="30" customHeight="1" x14ac:dyDescent="0.2">
      <c r="A142" s="567"/>
      <c r="B142" s="372"/>
      <c r="C142" s="302" t="s">
        <v>462</v>
      </c>
      <c r="D142" s="302"/>
      <c r="E142" s="302"/>
      <c r="F142" s="302"/>
      <c r="G142" s="302"/>
      <c r="H142" s="302"/>
      <c r="I142" s="372"/>
      <c r="J142" s="372"/>
      <c r="K142" s="302"/>
      <c r="L142" s="302"/>
      <c r="M142" s="302"/>
      <c r="N142" s="372"/>
      <c r="O142" s="302"/>
      <c r="P142" s="302"/>
      <c r="Q142" s="372"/>
      <c r="R142" s="302"/>
      <c r="S142" s="302"/>
      <c r="T142" s="320"/>
      <c r="U142" s="372"/>
      <c r="V142" s="372"/>
      <c r="W142" s="372"/>
    </row>
    <row r="143" spans="1:23" s="301" customFormat="1" ht="30" customHeight="1" x14ac:dyDescent="0.2">
      <c r="A143" s="567"/>
      <c r="B143" s="372"/>
      <c r="C143" s="302" t="s">
        <v>1491</v>
      </c>
      <c r="D143" s="302"/>
      <c r="E143" s="302"/>
      <c r="F143" s="302"/>
      <c r="G143" s="302"/>
      <c r="H143" s="302"/>
      <c r="I143" s="372"/>
      <c r="J143" s="372"/>
      <c r="K143" s="302"/>
      <c r="L143" s="302"/>
      <c r="M143" s="302"/>
      <c r="N143" s="372"/>
      <c r="O143" s="302"/>
      <c r="P143" s="302"/>
      <c r="Q143" s="372"/>
      <c r="R143" s="302"/>
      <c r="S143" s="302"/>
      <c r="T143" s="320"/>
      <c r="U143" s="372"/>
      <c r="V143" s="372"/>
      <c r="W143" s="372"/>
    </row>
    <row r="144" spans="1:23" s="301" customFormat="1" ht="30" customHeight="1" x14ac:dyDescent="0.2">
      <c r="A144" s="567">
        <v>11</v>
      </c>
      <c r="B144" s="372"/>
      <c r="C144" s="303" t="s">
        <v>2139</v>
      </c>
      <c r="D144" s="303"/>
      <c r="E144" s="303"/>
      <c r="F144" s="303"/>
      <c r="G144" s="303"/>
      <c r="H144" s="303"/>
      <c r="I144" s="304"/>
      <c r="J144" s="304"/>
      <c r="K144" s="303"/>
      <c r="L144" s="303"/>
      <c r="M144" s="303"/>
      <c r="N144" s="304"/>
      <c r="O144" s="303"/>
      <c r="P144" s="303"/>
      <c r="Q144" s="304"/>
      <c r="R144" s="303"/>
      <c r="S144" s="303"/>
      <c r="T144" s="375"/>
      <c r="U144" s="372" t="s">
        <v>2515</v>
      </c>
      <c r="V144" s="372"/>
      <c r="W144" s="372" t="s">
        <v>2517</v>
      </c>
    </row>
    <row r="145" spans="1:23" s="301" customFormat="1" ht="30" customHeight="1" x14ac:dyDescent="0.2">
      <c r="A145" s="567"/>
      <c r="B145" s="372"/>
      <c r="C145" s="302" t="s">
        <v>2402</v>
      </c>
      <c r="D145" s="302"/>
      <c r="E145" s="302"/>
      <c r="F145" s="302"/>
      <c r="G145" s="302"/>
      <c r="H145" s="302"/>
      <c r="I145" s="372"/>
      <c r="J145" s="372"/>
      <c r="K145" s="302"/>
      <c r="L145" s="302"/>
      <c r="M145" s="302"/>
      <c r="N145" s="372"/>
      <c r="O145" s="302"/>
      <c r="P145" s="302"/>
      <c r="Q145" s="372"/>
      <c r="R145" s="302"/>
      <c r="S145" s="302"/>
      <c r="T145" s="320"/>
      <c r="U145" s="372"/>
      <c r="V145" s="372"/>
      <c r="W145" s="372"/>
    </row>
    <row r="146" spans="1:23" s="301" customFormat="1" ht="30" customHeight="1" x14ac:dyDescent="0.2">
      <c r="A146" s="567"/>
      <c r="B146" s="372"/>
      <c r="C146" s="302" t="s">
        <v>2403</v>
      </c>
      <c r="D146" s="302"/>
      <c r="E146" s="302"/>
      <c r="F146" s="302"/>
      <c r="G146" s="302"/>
      <c r="H146" s="302"/>
      <c r="I146" s="372"/>
      <c r="J146" s="372"/>
      <c r="K146" s="302"/>
      <c r="L146" s="302"/>
      <c r="M146" s="302"/>
      <c r="N146" s="372"/>
      <c r="O146" s="302"/>
      <c r="P146" s="302"/>
      <c r="Q146" s="372"/>
      <c r="R146" s="302"/>
      <c r="S146" s="302"/>
      <c r="T146" s="320"/>
      <c r="U146" s="372"/>
      <c r="V146" s="372"/>
      <c r="W146" s="372"/>
    </row>
    <row r="147" spans="1:23" s="301" customFormat="1" ht="30" customHeight="1" x14ac:dyDescent="0.2">
      <c r="A147" s="567">
        <v>12</v>
      </c>
      <c r="B147" s="372"/>
      <c r="C147" s="303" t="s">
        <v>2100</v>
      </c>
      <c r="D147" s="303"/>
      <c r="E147" s="303"/>
      <c r="F147" s="303"/>
      <c r="G147" s="303"/>
      <c r="H147" s="303"/>
      <c r="I147" s="304"/>
      <c r="J147" s="304"/>
      <c r="K147" s="303"/>
      <c r="L147" s="303"/>
      <c r="M147" s="303"/>
      <c r="N147" s="304"/>
      <c r="O147" s="303"/>
      <c r="P147" s="303"/>
      <c r="Q147" s="304"/>
      <c r="R147" s="303"/>
      <c r="S147" s="303"/>
      <c r="T147" s="375"/>
      <c r="U147" s="372" t="s">
        <v>2515</v>
      </c>
      <c r="V147" s="372"/>
      <c r="W147" s="302" t="s">
        <v>2516</v>
      </c>
    </row>
    <row r="148" spans="1:23" s="301" customFormat="1" ht="30" customHeight="1" x14ac:dyDescent="0.2">
      <c r="A148" s="567"/>
      <c r="B148" s="372"/>
      <c r="C148" s="302" t="s">
        <v>2355</v>
      </c>
      <c r="D148" s="302"/>
      <c r="E148" s="302"/>
      <c r="F148" s="302"/>
      <c r="G148" s="302"/>
      <c r="H148" s="302"/>
      <c r="I148" s="372"/>
      <c r="J148" s="372"/>
      <c r="K148" s="302"/>
      <c r="L148" s="302"/>
      <c r="M148" s="302"/>
      <c r="N148" s="372"/>
      <c r="O148" s="302"/>
      <c r="P148" s="302"/>
      <c r="Q148" s="372"/>
      <c r="R148" s="302"/>
      <c r="S148" s="302"/>
      <c r="T148" s="320"/>
      <c r="U148" s="372"/>
      <c r="V148" s="372"/>
      <c r="W148" s="372"/>
    </row>
    <row r="149" spans="1:23" s="301" customFormat="1" ht="30" customHeight="1" x14ac:dyDescent="0.2">
      <c r="A149" s="567"/>
      <c r="B149" s="372"/>
      <c r="C149" s="302" t="s">
        <v>2356</v>
      </c>
      <c r="D149" s="302"/>
      <c r="E149" s="302"/>
      <c r="F149" s="302"/>
      <c r="G149" s="302"/>
      <c r="H149" s="302"/>
      <c r="I149" s="372"/>
      <c r="J149" s="372"/>
      <c r="K149" s="302"/>
      <c r="L149" s="302"/>
      <c r="M149" s="302"/>
      <c r="N149" s="372"/>
      <c r="O149" s="302"/>
      <c r="P149" s="302"/>
      <c r="Q149" s="372"/>
      <c r="R149" s="302"/>
      <c r="S149" s="302"/>
      <c r="T149" s="320"/>
      <c r="U149" s="372"/>
      <c r="V149" s="372"/>
      <c r="W149" s="372"/>
    </row>
    <row r="150" spans="1:23" s="301" customFormat="1" ht="30" customHeight="1" x14ac:dyDescent="0.2">
      <c r="A150" s="567"/>
      <c r="B150" s="372"/>
      <c r="C150" s="302" t="s">
        <v>2357</v>
      </c>
      <c r="D150" s="302"/>
      <c r="E150" s="302"/>
      <c r="F150" s="302"/>
      <c r="G150" s="302"/>
      <c r="H150" s="302"/>
      <c r="I150" s="372"/>
      <c r="J150" s="372"/>
      <c r="K150" s="302"/>
      <c r="L150" s="302"/>
      <c r="M150" s="302"/>
      <c r="N150" s="372"/>
      <c r="O150" s="302"/>
      <c r="P150" s="302"/>
      <c r="Q150" s="372"/>
      <c r="R150" s="302"/>
      <c r="S150" s="302"/>
      <c r="T150" s="320"/>
      <c r="U150" s="372"/>
      <c r="V150" s="372"/>
      <c r="W150" s="372"/>
    </row>
    <row r="151" spans="1:23" s="301" customFormat="1" ht="30" customHeight="1" x14ac:dyDescent="0.2">
      <c r="A151" s="567">
        <v>13</v>
      </c>
      <c r="B151" s="372"/>
      <c r="C151" s="303" t="s">
        <v>2327</v>
      </c>
      <c r="D151" s="303"/>
      <c r="E151" s="303"/>
      <c r="F151" s="303"/>
      <c r="G151" s="303"/>
      <c r="H151" s="303"/>
      <c r="I151" s="304"/>
      <c r="J151" s="304"/>
      <c r="K151" s="303"/>
      <c r="L151" s="303"/>
      <c r="M151" s="303"/>
      <c r="N151" s="304"/>
      <c r="O151" s="303"/>
      <c r="P151" s="303"/>
      <c r="Q151" s="304"/>
      <c r="R151" s="303"/>
      <c r="S151" s="303"/>
      <c r="T151" s="375"/>
      <c r="U151" s="372" t="s">
        <v>2515</v>
      </c>
      <c r="V151" s="372"/>
      <c r="W151" s="302" t="s">
        <v>2516</v>
      </c>
    </row>
    <row r="152" spans="1:23" s="301" customFormat="1" ht="30" customHeight="1" x14ac:dyDescent="0.2">
      <c r="A152" s="567"/>
      <c r="B152" s="372"/>
      <c r="C152" s="302" t="s">
        <v>2399</v>
      </c>
      <c r="D152" s="302"/>
      <c r="E152" s="302"/>
      <c r="F152" s="302"/>
      <c r="G152" s="302"/>
      <c r="H152" s="302"/>
      <c r="I152" s="372"/>
      <c r="J152" s="372"/>
      <c r="K152" s="302"/>
      <c r="L152" s="302"/>
      <c r="M152" s="302"/>
      <c r="N152" s="372"/>
      <c r="O152" s="302"/>
      <c r="P152" s="302"/>
      <c r="Q152" s="372"/>
      <c r="R152" s="302"/>
      <c r="S152" s="302"/>
      <c r="T152" s="320"/>
      <c r="U152" s="372"/>
      <c r="V152" s="372"/>
      <c r="W152" s="372"/>
    </row>
    <row r="153" spans="1:23" s="301" customFormat="1" ht="30" customHeight="1" x14ac:dyDescent="0.2">
      <c r="A153" s="567"/>
      <c r="B153" s="372"/>
      <c r="C153" s="302" t="s">
        <v>2400</v>
      </c>
      <c r="D153" s="302"/>
      <c r="E153" s="302"/>
      <c r="F153" s="302"/>
      <c r="G153" s="302"/>
      <c r="H153" s="302"/>
      <c r="I153" s="372"/>
      <c r="J153" s="372"/>
      <c r="K153" s="302"/>
      <c r="L153" s="302"/>
      <c r="M153" s="302"/>
      <c r="N153" s="372"/>
      <c r="O153" s="302"/>
      <c r="P153" s="302"/>
      <c r="Q153" s="372"/>
      <c r="R153" s="302"/>
      <c r="S153" s="302"/>
      <c r="T153" s="320"/>
      <c r="U153" s="372"/>
      <c r="V153" s="372"/>
      <c r="W153" s="372"/>
    </row>
    <row r="154" spans="1:23" s="301" customFormat="1" ht="30" customHeight="1" x14ac:dyDescent="0.2">
      <c r="A154" s="567"/>
      <c r="B154" s="372"/>
      <c r="C154" s="302" t="s">
        <v>2401</v>
      </c>
      <c r="D154" s="302"/>
      <c r="E154" s="302"/>
      <c r="F154" s="302"/>
      <c r="G154" s="302"/>
      <c r="H154" s="302"/>
      <c r="I154" s="372"/>
      <c r="J154" s="372"/>
      <c r="K154" s="302"/>
      <c r="L154" s="302"/>
      <c r="M154" s="302"/>
      <c r="N154" s="372"/>
      <c r="O154" s="302"/>
      <c r="P154" s="302"/>
      <c r="Q154" s="372"/>
      <c r="R154" s="302"/>
      <c r="S154" s="302"/>
      <c r="T154" s="320"/>
      <c r="U154" s="372"/>
      <c r="V154" s="372"/>
      <c r="W154" s="372"/>
    </row>
    <row r="155" spans="1:23" s="301" customFormat="1" ht="30" customHeight="1" x14ac:dyDescent="0.2">
      <c r="A155" s="567">
        <v>14</v>
      </c>
      <c r="B155" s="372"/>
      <c r="C155" s="303" t="s">
        <v>2186</v>
      </c>
      <c r="D155" s="303"/>
      <c r="E155" s="303"/>
      <c r="F155" s="303"/>
      <c r="G155" s="303"/>
      <c r="H155" s="303"/>
      <c r="I155" s="304"/>
      <c r="J155" s="304"/>
      <c r="K155" s="303"/>
      <c r="L155" s="303"/>
      <c r="M155" s="303"/>
      <c r="N155" s="304"/>
      <c r="O155" s="303"/>
      <c r="P155" s="303"/>
      <c r="Q155" s="304"/>
      <c r="R155" s="303"/>
      <c r="S155" s="303"/>
      <c r="T155" s="375"/>
      <c r="U155" s="372" t="s">
        <v>2515</v>
      </c>
      <c r="V155" s="372"/>
      <c r="W155" s="302" t="s">
        <v>2516</v>
      </c>
    </row>
    <row r="156" spans="1:23" s="301" customFormat="1" ht="30" customHeight="1" x14ac:dyDescent="0.2">
      <c r="A156" s="567"/>
      <c r="B156" s="372"/>
      <c r="C156" s="302" t="s">
        <v>2358</v>
      </c>
      <c r="D156" s="302"/>
      <c r="E156" s="302"/>
      <c r="F156" s="302"/>
      <c r="G156" s="302"/>
      <c r="H156" s="302"/>
      <c r="I156" s="372"/>
      <c r="J156" s="372"/>
      <c r="K156" s="302"/>
      <c r="L156" s="302"/>
      <c r="M156" s="302"/>
      <c r="N156" s="372"/>
      <c r="O156" s="302"/>
      <c r="P156" s="302"/>
      <c r="Q156" s="372"/>
      <c r="R156" s="302"/>
      <c r="S156" s="302"/>
      <c r="T156" s="320"/>
      <c r="U156" s="372"/>
      <c r="V156" s="372"/>
      <c r="W156" s="372"/>
    </row>
    <row r="157" spans="1:23" s="301" customFormat="1" ht="30" customHeight="1" x14ac:dyDescent="0.2">
      <c r="A157" s="567"/>
      <c r="B157" s="372"/>
      <c r="C157" s="302" t="s">
        <v>2359</v>
      </c>
      <c r="D157" s="302"/>
      <c r="E157" s="302"/>
      <c r="F157" s="302"/>
      <c r="G157" s="302"/>
      <c r="H157" s="302"/>
      <c r="I157" s="372"/>
      <c r="J157" s="372"/>
      <c r="K157" s="302"/>
      <c r="L157" s="302"/>
      <c r="M157" s="302"/>
      <c r="N157" s="372"/>
      <c r="O157" s="302"/>
      <c r="P157" s="302"/>
      <c r="Q157" s="372"/>
      <c r="R157" s="302"/>
      <c r="S157" s="302"/>
      <c r="T157" s="320"/>
      <c r="U157" s="372"/>
      <c r="V157" s="372"/>
      <c r="W157" s="372"/>
    </row>
    <row r="158" spans="1:23" s="301" customFormat="1" ht="30" customHeight="1" x14ac:dyDescent="0.2">
      <c r="A158" s="567"/>
      <c r="B158" s="372"/>
      <c r="C158" s="302" t="s">
        <v>2360</v>
      </c>
      <c r="D158" s="302"/>
      <c r="E158" s="302"/>
      <c r="F158" s="302"/>
      <c r="G158" s="302"/>
      <c r="H158" s="302"/>
      <c r="I158" s="372"/>
      <c r="J158" s="372"/>
      <c r="K158" s="302"/>
      <c r="L158" s="302"/>
      <c r="M158" s="302"/>
      <c r="N158" s="372"/>
      <c r="O158" s="302"/>
      <c r="P158" s="302"/>
      <c r="Q158" s="372"/>
      <c r="R158" s="302"/>
      <c r="S158" s="302"/>
      <c r="T158" s="320"/>
      <c r="U158" s="372"/>
      <c r="V158" s="372"/>
      <c r="W158" s="372"/>
    </row>
    <row r="159" spans="1:23" s="301" customFormat="1" ht="30" customHeight="1" x14ac:dyDescent="0.2">
      <c r="A159" s="567">
        <v>15</v>
      </c>
      <c r="B159" s="372"/>
      <c r="C159" s="303" t="s">
        <v>2125</v>
      </c>
      <c r="D159" s="303"/>
      <c r="E159" s="303"/>
      <c r="F159" s="303"/>
      <c r="G159" s="303"/>
      <c r="H159" s="303"/>
      <c r="I159" s="304"/>
      <c r="J159" s="304"/>
      <c r="K159" s="303"/>
      <c r="L159" s="303"/>
      <c r="M159" s="303"/>
      <c r="N159" s="304"/>
      <c r="O159" s="303"/>
      <c r="P159" s="303"/>
      <c r="Q159" s="304"/>
      <c r="R159" s="303"/>
      <c r="S159" s="303"/>
      <c r="T159" s="375"/>
      <c r="U159" s="372" t="s">
        <v>2515</v>
      </c>
      <c r="V159" s="372"/>
      <c r="W159" s="302" t="s">
        <v>2516</v>
      </c>
    </row>
    <row r="160" spans="1:23" s="301" customFormat="1" ht="30" customHeight="1" x14ac:dyDescent="0.2">
      <c r="A160" s="567"/>
      <c r="B160" s="372"/>
      <c r="C160" s="302" t="s">
        <v>2366</v>
      </c>
      <c r="D160" s="302"/>
      <c r="E160" s="302"/>
      <c r="F160" s="302"/>
      <c r="G160" s="302"/>
      <c r="H160" s="302"/>
      <c r="I160" s="372"/>
      <c r="J160" s="372"/>
      <c r="K160" s="302"/>
      <c r="L160" s="302"/>
      <c r="M160" s="302"/>
      <c r="N160" s="372"/>
      <c r="O160" s="302"/>
      <c r="P160" s="302"/>
      <c r="Q160" s="372"/>
      <c r="R160" s="302"/>
      <c r="S160" s="302"/>
      <c r="T160" s="320"/>
      <c r="U160" s="372"/>
      <c r="V160" s="372"/>
      <c r="W160" s="372"/>
    </row>
    <row r="161" spans="1:23" s="301" customFormat="1" ht="30" customHeight="1" x14ac:dyDescent="0.2">
      <c r="A161" s="567"/>
      <c r="B161" s="372"/>
      <c r="C161" s="302" t="s">
        <v>2367</v>
      </c>
      <c r="D161" s="302"/>
      <c r="E161" s="302"/>
      <c r="F161" s="302"/>
      <c r="G161" s="302"/>
      <c r="H161" s="302"/>
      <c r="I161" s="372"/>
      <c r="J161" s="372"/>
      <c r="K161" s="302"/>
      <c r="L161" s="302"/>
      <c r="M161" s="302"/>
      <c r="N161" s="372"/>
      <c r="O161" s="302"/>
      <c r="P161" s="302"/>
      <c r="Q161" s="372"/>
      <c r="R161" s="302"/>
      <c r="S161" s="302"/>
      <c r="T161" s="320"/>
      <c r="U161" s="372"/>
      <c r="V161" s="372"/>
      <c r="W161" s="372"/>
    </row>
    <row r="162" spans="1:23" s="301" customFormat="1" ht="30" customHeight="1" x14ac:dyDescent="0.2">
      <c r="A162" s="567"/>
      <c r="B162" s="372"/>
      <c r="C162" s="302" t="s">
        <v>242</v>
      </c>
      <c r="D162" s="302"/>
      <c r="E162" s="302"/>
      <c r="F162" s="302"/>
      <c r="G162" s="302"/>
      <c r="H162" s="302"/>
      <c r="I162" s="372"/>
      <c r="J162" s="372"/>
      <c r="K162" s="302"/>
      <c r="L162" s="302"/>
      <c r="M162" s="302"/>
      <c r="N162" s="372"/>
      <c r="O162" s="302"/>
      <c r="P162" s="302"/>
      <c r="Q162" s="372"/>
      <c r="R162" s="302"/>
      <c r="S162" s="302"/>
      <c r="T162" s="320"/>
      <c r="U162" s="372"/>
      <c r="V162" s="372"/>
      <c r="W162" s="372"/>
    </row>
    <row r="163" spans="1:23" s="301" customFormat="1" ht="30" customHeight="1" x14ac:dyDescent="0.2">
      <c r="A163" s="567"/>
      <c r="B163" s="372"/>
      <c r="C163" s="302" t="s">
        <v>950</v>
      </c>
      <c r="D163" s="302"/>
      <c r="E163" s="302"/>
      <c r="F163" s="302"/>
      <c r="G163" s="302"/>
      <c r="H163" s="302"/>
      <c r="I163" s="372"/>
      <c r="J163" s="372"/>
      <c r="K163" s="302"/>
      <c r="L163" s="302"/>
      <c r="M163" s="302"/>
      <c r="N163" s="372"/>
      <c r="O163" s="302"/>
      <c r="P163" s="302"/>
      <c r="Q163" s="372"/>
      <c r="R163" s="302"/>
      <c r="S163" s="302"/>
      <c r="T163" s="320"/>
      <c r="U163" s="372"/>
      <c r="V163" s="372"/>
      <c r="W163" s="372"/>
    </row>
    <row r="164" spans="1:23" s="301" customFormat="1" ht="30" customHeight="1" x14ac:dyDescent="0.2">
      <c r="A164" s="567">
        <v>16</v>
      </c>
      <c r="B164" s="372"/>
      <c r="C164" s="303" t="s">
        <v>2160</v>
      </c>
      <c r="D164" s="303"/>
      <c r="E164" s="303"/>
      <c r="F164" s="303"/>
      <c r="G164" s="303"/>
      <c r="H164" s="303"/>
      <c r="I164" s="304"/>
      <c r="J164" s="304"/>
      <c r="K164" s="303"/>
      <c r="L164" s="303"/>
      <c r="M164" s="303"/>
      <c r="N164" s="304"/>
      <c r="O164" s="303"/>
      <c r="P164" s="303"/>
      <c r="Q164" s="304"/>
      <c r="R164" s="303"/>
      <c r="S164" s="303"/>
      <c r="T164" s="375"/>
      <c r="U164" s="372" t="s">
        <v>2515</v>
      </c>
      <c r="V164" s="372"/>
      <c r="W164" s="372" t="s">
        <v>2517</v>
      </c>
    </row>
    <row r="165" spans="1:23" s="301" customFormat="1" ht="30" customHeight="1" x14ac:dyDescent="0.2">
      <c r="A165" s="567"/>
      <c r="B165" s="372"/>
      <c r="C165" s="302" t="s">
        <v>2391</v>
      </c>
      <c r="D165" s="302"/>
      <c r="E165" s="302"/>
      <c r="F165" s="302"/>
      <c r="G165" s="302"/>
      <c r="H165" s="302"/>
      <c r="I165" s="372"/>
      <c r="J165" s="372"/>
      <c r="K165" s="302"/>
      <c r="L165" s="302"/>
      <c r="M165" s="302"/>
      <c r="N165" s="372"/>
      <c r="O165" s="302"/>
      <c r="P165" s="302"/>
      <c r="Q165" s="372"/>
      <c r="R165" s="302"/>
      <c r="S165" s="302"/>
      <c r="T165" s="320"/>
      <c r="U165" s="372"/>
      <c r="V165" s="372"/>
      <c r="W165" s="372"/>
    </row>
    <row r="166" spans="1:23" s="301" customFormat="1" ht="30" customHeight="1" x14ac:dyDescent="0.2">
      <c r="A166" s="567"/>
      <c r="B166" s="372"/>
      <c r="C166" s="302" t="s">
        <v>2392</v>
      </c>
      <c r="D166" s="302"/>
      <c r="E166" s="302"/>
      <c r="F166" s="302"/>
      <c r="G166" s="302"/>
      <c r="H166" s="302"/>
      <c r="I166" s="372"/>
      <c r="J166" s="372"/>
      <c r="K166" s="302"/>
      <c r="L166" s="302"/>
      <c r="M166" s="302"/>
      <c r="N166" s="372"/>
      <c r="O166" s="302"/>
      <c r="P166" s="302"/>
      <c r="Q166" s="372"/>
      <c r="R166" s="302"/>
      <c r="S166" s="302"/>
      <c r="T166" s="320"/>
      <c r="U166" s="372"/>
      <c r="V166" s="372"/>
      <c r="W166" s="372"/>
    </row>
    <row r="167" spans="1:23" s="301" customFormat="1" ht="30" customHeight="1" x14ac:dyDescent="0.2">
      <c r="A167" s="567"/>
      <c r="B167" s="372"/>
      <c r="C167" s="302" t="s">
        <v>2393</v>
      </c>
      <c r="D167" s="302"/>
      <c r="E167" s="302"/>
      <c r="F167" s="302"/>
      <c r="G167" s="302"/>
      <c r="H167" s="302"/>
      <c r="I167" s="372"/>
      <c r="J167" s="372"/>
      <c r="K167" s="302"/>
      <c r="L167" s="302"/>
      <c r="M167" s="302"/>
      <c r="N167" s="372"/>
      <c r="O167" s="302"/>
      <c r="P167" s="302"/>
      <c r="Q167" s="372"/>
      <c r="R167" s="302"/>
      <c r="S167" s="302"/>
      <c r="T167" s="320"/>
      <c r="U167" s="372"/>
      <c r="V167" s="372"/>
      <c r="W167" s="372"/>
    </row>
    <row r="168" spans="1:23" s="301" customFormat="1" ht="30" customHeight="1" x14ac:dyDescent="0.2">
      <c r="A168" s="567">
        <v>17</v>
      </c>
      <c r="B168" s="372"/>
      <c r="C168" s="303" t="s">
        <v>334</v>
      </c>
      <c r="D168" s="303"/>
      <c r="E168" s="303"/>
      <c r="F168" s="303"/>
      <c r="G168" s="303"/>
      <c r="H168" s="303"/>
      <c r="I168" s="304"/>
      <c r="J168" s="304"/>
      <c r="K168" s="303"/>
      <c r="L168" s="303"/>
      <c r="M168" s="303"/>
      <c r="N168" s="304"/>
      <c r="O168" s="303"/>
      <c r="P168" s="303"/>
      <c r="Q168" s="304"/>
      <c r="R168" s="303"/>
      <c r="S168" s="303"/>
      <c r="T168" s="375"/>
      <c r="U168" s="372" t="s">
        <v>2515</v>
      </c>
      <c r="V168" s="372"/>
      <c r="W168" s="302" t="s">
        <v>2516</v>
      </c>
    </row>
    <row r="169" spans="1:23" s="301" customFormat="1" ht="30" customHeight="1" x14ac:dyDescent="0.2">
      <c r="A169" s="567"/>
      <c r="B169" s="372"/>
      <c r="C169" s="302" t="s">
        <v>2368</v>
      </c>
      <c r="D169" s="302"/>
      <c r="E169" s="302"/>
      <c r="F169" s="302"/>
      <c r="G169" s="302"/>
      <c r="H169" s="302"/>
      <c r="I169" s="372"/>
      <c r="J169" s="372"/>
      <c r="K169" s="302"/>
      <c r="L169" s="302"/>
      <c r="M169" s="302"/>
      <c r="N169" s="372"/>
      <c r="O169" s="302"/>
      <c r="P169" s="302"/>
      <c r="Q169" s="372"/>
      <c r="R169" s="302"/>
      <c r="S169" s="302"/>
      <c r="T169" s="320"/>
      <c r="U169" s="372"/>
      <c r="V169" s="372"/>
      <c r="W169" s="372"/>
    </row>
    <row r="170" spans="1:23" s="301" customFormat="1" ht="30" customHeight="1" x14ac:dyDescent="0.2">
      <c r="A170" s="567"/>
      <c r="B170" s="372"/>
      <c r="C170" s="302" t="s">
        <v>2369</v>
      </c>
      <c r="D170" s="302"/>
      <c r="E170" s="302"/>
      <c r="F170" s="302"/>
      <c r="G170" s="302"/>
      <c r="H170" s="302"/>
      <c r="I170" s="372"/>
      <c r="J170" s="372"/>
      <c r="K170" s="302"/>
      <c r="L170" s="302"/>
      <c r="M170" s="302"/>
      <c r="N170" s="372"/>
      <c r="O170" s="302"/>
      <c r="P170" s="302"/>
      <c r="Q170" s="372"/>
      <c r="R170" s="302"/>
      <c r="S170" s="302"/>
      <c r="T170" s="320"/>
      <c r="U170" s="372"/>
      <c r="V170" s="372"/>
      <c r="W170" s="372"/>
    </row>
    <row r="171" spans="1:23" s="301" customFormat="1" ht="30" customHeight="1" x14ac:dyDescent="0.2">
      <c r="A171" s="567"/>
      <c r="B171" s="372"/>
      <c r="C171" s="302" t="s">
        <v>2370</v>
      </c>
      <c r="D171" s="302"/>
      <c r="E171" s="302"/>
      <c r="F171" s="302"/>
      <c r="G171" s="302"/>
      <c r="H171" s="302"/>
      <c r="I171" s="372"/>
      <c r="J171" s="372"/>
      <c r="K171" s="302"/>
      <c r="L171" s="302"/>
      <c r="M171" s="302"/>
      <c r="N171" s="372"/>
      <c r="O171" s="302"/>
      <c r="P171" s="302"/>
      <c r="Q171" s="372"/>
      <c r="R171" s="302"/>
      <c r="S171" s="302"/>
      <c r="T171" s="320"/>
      <c r="U171" s="372"/>
      <c r="V171" s="372"/>
      <c r="W171" s="372"/>
    </row>
    <row r="172" spans="1:23" s="301" customFormat="1" ht="30" customHeight="1" x14ac:dyDescent="0.2">
      <c r="A172" s="567"/>
      <c r="B172" s="372"/>
      <c r="C172" s="302" t="s">
        <v>2371</v>
      </c>
      <c r="D172" s="302"/>
      <c r="E172" s="302"/>
      <c r="F172" s="302"/>
      <c r="G172" s="302"/>
      <c r="H172" s="302"/>
      <c r="I172" s="372"/>
      <c r="J172" s="372"/>
      <c r="K172" s="302"/>
      <c r="L172" s="302"/>
      <c r="M172" s="302"/>
      <c r="N172" s="372"/>
      <c r="O172" s="302"/>
      <c r="P172" s="302"/>
      <c r="Q172" s="372"/>
      <c r="R172" s="302"/>
      <c r="S172" s="302"/>
      <c r="T172" s="320"/>
      <c r="U172" s="372"/>
      <c r="V172" s="372"/>
      <c r="W172" s="372"/>
    </row>
    <row r="173" spans="1:23" s="301" customFormat="1" ht="30" customHeight="1" x14ac:dyDescent="0.2">
      <c r="A173" s="567">
        <v>18</v>
      </c>
      <c r="B173" s="372"/>
      <c r="C173" s="303" t="s">
        <v>2147</v>
      </c>
      <c r="D173" s="303"/>
      <c r="E173" s="303"/>
      <c r="F173" s="303"/>
      <c r="G173" s="303"/>
      <c r="H173" s="303"/>
      <c r="I173" s="304"/>
      <c r="J173" s="304"/>
      <c r="K173" s="303"/>
      <c r="L173" s="303"/>
      <c r="M173" s="303"/>
      <c r="N173" s="304"/>
      <c r="O173" s="303"/>
      <c r="P173" s="303"/>
      <c r="Q173" s="304"/>
      <c r="R173" s="303"/>
      <c r="S173" s="303"/>
      <c r="T173" s="375"/>
      <c r="U173" s="372" t="s">
        <v>2515</v>
      </c>
      <c r="V173" s="372"/>
      <c r="W173" s="302" t="s">
        <v>2516</v>
      </c>
    </row>
    <row r="174" spans="1:23" s="301" customFormat="1" ht="30" customHeight="1" x14ac:dyDescent="0.2">
      <c r="A174" s="567"/>
      <c r="B174" s="372"/>
      <c r="C174" s="302" t="s">
        <v>2379</v>
      </c>
      <c r="D174" s="302"/>
      <c r="E174" s="302"/>
      <c r="F174" s="302"/>
      <c r="G174" s="302"/>
      <c r="H174" s="302"/>
      <c r="I174" s="372"/>
      <c r="J174" s="372"/>
      <c r="K174" s="302"/>
      <c r="L174" s="302"/>
      <c r="M174" s="302"/>
      <c r="N174" s="372"/>
      <c r="O174" s="302"/>
      <c r="P174" s="302"/>
      <c r="Q174" s="372"/>
      <c r="R174" s="302"/>
      <c r="S174" s="302"/>
      <c r="T174" s="320"/>
      <c r="U174" s="372"/>
      <c r="V174" s="372"/>
      <c r="W174" s="372"/>
    </row>
    <row r="175" spans="1:23" s="301" customFormat="1" ht="30" customHeight="1" x14ac:dyDescent="0.2">
      <c r="A175" s="567"/>
      <c r="B175" s="372"/>
      <c r="C175" s="302" t="s">
        <v>2380</v>
      </c>
      <c r="D175" s="302"/>
      <c r="E175" s="302"/>
      <c r="F175" s="302"/>
      <c r="G175" s="302"/>
      <c r="H175" s="302"/>
      <c r="I175" s="372"/>
      <c r="J175" s="372"/>
      <c r="K175" s="302"/>
      <c r="L175" s="302"/>
      <c r="M175" s="302"/>
      <c r="N175" s="372"/>
      <c r="O175" s="302"/>
      <c r="P175" s="302"/>
      <c r="Q175" s="372"/>
      <c r="R175" s="302"/>
      <c r="S175" s="302"/>
      <c r="T175" s="320"/>
      <c r="U175" s="372"/>
      <c r="V175" s="372"/>
      <c r="W175" s="372"/>
    </row>
    <row r="176" spans="1:23" s="301" customFormat="1" ht="30" customHeight="1" x14ac:dyDescent="0.2">
      <c r="A176" s="567"/>
      <c r="B176" s="372"/>
      <c r="C176" s="302" t="s">
        <v>2381</v>
      </c>
      <c r="D176" s="302"/>
      <c r="E176" s="302"/>
      <c r="F176" s="302"/>
      <c r="G176" s="302"/>
      <c r="H176" s="302"/>
      <c r="I176" s="372"/>
      <c r="J176" s="372"/>
      <c r="K176" s="302"/>
      <c r="L176" s="302"/>
      <c r="M176" s="302"/>
      <c r="N176" s="372"/>
      <c r="O176" s="302"/>
      <c r="P176" s="302"/>
      <c r="Q176" s="372"/>
      <c r="R176" s="302"/>
      <c r="S176" s="302"/>
      <c r="T176" s="320"/>
      <c r="U176" s="372"/>
      <c r="V176" s="372"/>
      <c r="W176" s="372"/>
    </row>
    <row r="177" spans="1:23" s="301" customFormat="1" ht="30" customHeight="1" x14ac:dyDescent="0.2">
      <c r="A177" s="567"/>
      <c r="B177" s="372"/>
      <c r="C177" s="302" t="s">
        <v>2382</v>
      </c>
      <c r="D177" s="302"/>
      <c r="E177" s="302"/>
      <c r="F177" s="302"/>
      <c r="G177" s="302"/>
      <c r="H177" s="302"/>
      <c r="I177" s="372"/>
      <c r="J177" s="372"/>
      <c r="K177" s="302"/>
      <c r="L177" s="302"/>
      <c r="M177" s="302"/>
      <c r="N177" s="372"/>
      <c r="O177" s="302"/>
      <c r="P177" s="302"/>
      <c r="Q177" s="372"/>
      <c r="R177" s="302"/>
      <c r="S177" s="302"/>
      <c r="T177" s="320"/>
      <c r="U177" s="372"/>
      <c r="V177" s="372"/>
      <c r="W177" s="372"/>
    </row>
    <row r="178" spans="1:23" s="301" customFormat="1" ht="30" customHeight="1" x14ac:dyDescent="0.2">
      <c r="A178" s="567">
        <v>19</v>
      </c>
      <c r="B178" s="372"/>
      <c r="C178" s="303" t="s">
        <v>2174</v>
      </c>
      <c r="D178" s="303"/>
      <c r="E178" s="303"/>
      <c r="F178" s="303"/>
      <c r="G178" s="303"/>
      <c r="H178" s="303"/>
      <c r="I178" s="304"/>
      <c r="J178" s="304"/>
      <c r="K178" s="303"/>
      <c r="L178" s="303"/>
      <c r="M178" s="303"/>
      <c r="N178" s="304"/>
      <c r="O178" s="303"/>
      <c r="P178" s="303"/>
      <c r="Q178" s="304"/>
      <c r="R178" s="303"/>
      <c r="S178" s="303"/>
      <c r="T178" s="375"/>
      <c r="U178" s="372" t="s">
        <v>2515</v>
      </c>
      <c r="V178" s="372"/>
      <c r="W178" s="302" t="s">
        <v>2516</v>
      </c>
    </row>
    <row r="179" spans="1:23" s="301" customFormat="1" ht="30" customHeight="1" x14ac:dyDescent="0.2">
      <c r="A179" s="567"/>
      <c r="B179" s="372"/>
      <c r="C179" s="302" t="s">
        <v>2394</v>
      </c>
      <c r="D179" s="302"/>
      <c r="E179" s="302"/>
      <c r="F179" s="302"/>
      <c r="G179" s="302"/>
      <c r="H179" s="302"/>
      <c r="I179" s="372"/>
      <c r="J179" s="372"/>
      <c r="K179" s="302"/>
      <c r="L179" s="302"/>
      <c r="M179" s="302"/>
      <c r="N179" s="372"/>
      <c r="O179" s="302"/>
      <c r="P179" s="302"/>
      <c r="Q179" s="372"/>
      <c r="R179" s="302"/>
      <c r="S179" s="302"/>
      <c r="T179" s="320"/>
      <c r="U179" s="372"/>
      <c r="V179" s="372"/>
      <c r="W179" s="372"/>
    </row>
    <row r="180" spans="1:23" s="301" customFormat="1" ht="30" customHeight="1" x14ac:dyDescent="0.2">
      <c r="A180" s="567"/>
      <c r="B180" s="372"/>
      <c r="C180" s="302" t="s">
        <v>2395</v>
      </c>
      <c r="D180" s="302"/>
      <c r="E180" s="302"/>
      <c r="F180" s="302"/>
      <c r="G180" s="302"/>
      <c r="H180" s="302"/>
      <c r="I180" s="372"/>
      <c r="J180" s="372"/>
      <c r="K180" s="302"/>
      <c r="L180" s="302"/>
      <c r="M180" s="302"/>
      <c r="N180" s="372"/>
      <c r="O180" s="302"/>
      <c r="P180" s="302"/>
      <c r="Q180" s="372"/>
      <c r="R180" s="302"/>
      <c r="S180" s="302"/>
      <c r="T180" s="320"/>
      <c r="U180" s="372"/>
      <c r="V180" s="372"/>
      <c r="W180" s="372"/>
    </row>
    <row r="181" spans="1:23" s="301" customFormat="1" ht="30" customHeight="1" x14ac:dyDescent="0.2">
      <c r="A181" s="567"/>
      <c r="B181" s="372"/>
      <c r="C181" s="302" t="s">
        <v>2396</v>
      </c>
      <c r="D181" s="302"/>
      <c r="E181" s="302"/>
      <c r="F181" s="302"/>
      <c r="G181" s="302"/>
      <c r="H181" s="302"/>
      <c r="I181" s="372"/>
      <c r="J181" s="372"/>
      <c r="K181" s="302"/>
      <c r="L181" s="302"/>
      <c r="M181" s="302"/>
      <c r="N181" s="372"/>
      <c r="O181" s="302"/>
      <c r="P181" s="302"/>
      <c r="Q181" s="372"/>
      <c r="R181" s="302"/>
      <c r="S181" s="302"/>
      <c r="T181" s="320"/>
      <c r="U181" s="372"/>
      <c r="V181" s="372"/>
      <c r="W181" s="372"/>
    </row>
    <row r="182" spans="1:23" s="301" customFormat="1" ht="30" customHeight="1" x14ac:dyDescent="0.2">
      <c r="A182" s="372">
        <v>20</v>
      </c>
      <c r="B182" s="372"/>
      <c r="C182" s="303" t="s">
        <v>2186</v>
      </c>
      <c r="D182" s="303"/>
      <c r="E182" s="303"/>
      <c r="F182" s="303"/>
      <c r="G182" s="303"/>
      <c r="H182" s="303"/>
      <c r="I182" s="304"/>
      <c r="J182" s="304"/>
      <c r="K182" s="303"/>
      <c r="L182" s="303"/>
      <c r="M182" s="303"/>
      <c r="N182" s="304"/>
      <c r="O182" s="303"/>
      <c r="P182" s="303"/>
      <c r="Q182" s="304"/>
      <c r="R182" s="303"/>
      <c r="S182" s="303"/>
      <c r="T182" s="375"/>
      <c r="U182" s="372"/>
      <c r="V182" s="372"/>
      <c r="W182" s="372"/>
    </row>
    <row r="183" spans="1:23" s="301" customFormat="1" ht="30" customHeight="1" x14ac:dyDescent="0.2">
      <c r="A183" s="567">
        <v>21</v>
      </c>
      <c r="B183" s="372"/>
      <c r="C183" s="303" t="s">
        <v>2151</v>
      </c>
      <c r="D183" s="303"/>
      <c r="E183" s="303"/>
      <c r="F183" s="303"/>
      <c r="G183" s="303"/>
      <c r="H183" s="303"/>
      <c r="I183" s="304"/>
      <c r="J183" s="304"/>
      <c r="K183" s="303"/>
      <c r="L183" s="303"/>
      <c r="M183" s="303"/>
      <c r="N183" s="304"/>
      <c r="O183" s="303"/>
      <c r="P183" s="303"/>
      <c r="Q183" s="304"/>
      <c r="R183" s="303"/>
      <c r="S183" s="303"/>
      <c r="T183" s="375"/>
      <c r="U183" s="372" t="s">
        <v>2515</v>
      </c>
      <c r="V183" s="372"/>
      <c r="W183" s="372" t="s">
        <v>2517</v>
      </c>
    </row>
    <row r="184" spans="1:23" s="301" customFormat="1" ht="30" customHeight="1" x14ac:dyDescent="0.2">
      <c r="A184" s="567"/>
      <c r="B184" s="372"/>
      <c r="C184" s="302" t="s">
        <v>2383</v>
      </c>
      <c r="D184" s="302"/>
      <c r="E184" s="302"/>
      <c r="F184" s="302"/>
      <c r="G184" s="302"/>
      <c r="H184" s="302"/>
      <c r="I184" s="372"/>
      <c r="J184" s="372"/>
      <c r="K184" s="302"/>
      <c r="L184" s="302"/>
      <c r="M184" s="302"/>
      <c r="N184" s="372"/>
      <c r="O184" s="302"/>
      <c r="P184" s="302"/>
      <c r="Q184" s="372"/>
      <c r="R184" s="302"/>
      <c r="S184" s="302"/>
      <c r="T184" s="320"/>
      <c r="U184" s="372"/>
      <c r="V184" s="372"/>
      <c r="W184" s="372"/>
    </row>
    <row r="185" spans="1:23" s="301" customFormat="1" ht="30" customHeight="1" x14ac:dyDescent="0.2">
      <c r="A185" s="567"/>
      <c r="B185" s="372"/>
      <c r="C185" s="302" t="s">
        <v>2384</v>
      </c>
      <c r="D185" s="302"/>
      <c r="E185" s="302"/>
      <c r="F185" s="302"/>
      <c r="G185" s="302"/>
      <c r="H185" s="302"/>
      <c r="I185" s="372"/>
      <c r="J185" s="372"/>
      <c r="K185" s="302"/>
      <c r="L185" s="302"/>
      <c r="M185" s="302"/>
      <c r="N185" s="372"/>
      <c r="O185" s="302"/>
      <c r="P185" s="302"/>
      <c r="Q185" s="372"/>
      <c r="R185" s="302"/>
      <c r="S185" s="302"/>
      <c r="T185" s="320"/>
      <c r="U185" s="372"/>
      <c r="V185" s="372"/>
      <c r="W185" s="372"/>
    </row>
    <row r="186" spans="1:23" s="301" customFormat="1" ht="30" customHeight="1" x14ac:dyDescent="0.2">
      <c r="A186" s="567"/>
      <c r="B186" s="372"/>
      <c r="C186" s="302" t="s">
        <v>2385</v>
      </c>
      <c r="D186" s="302"/>
      <c r="E186" s="302"/>
      <c r="F186" s="302"/>
      <c r="G186" s="302"/>
      <c r="H186" s="302"/>
      <c r="I186" s="372"/>
      <c r="J186" s="372"/>
      <c r="K186" s="302"/>
      <c r="L186" s="302"/>
      <c r="M186" s="302"/>
      <c r="N186" s="372"/>
      <c r="O186" s="302"/>
      <c r="P186" s="302"/>
      <c r="Q186" s="372"/>
      <c r="R186" s="302"/>
      <c r="S186" s="302"/>
      <c r="T186" s="320"/>
      <c r="U186" s="372"/>
      <c r="V186" s="372"/>
      <c r="W186" s="372"/>
    </row>
    <row r="187" spans="1:23" s="301" customFormat="1" ht="30" customHeight="1" x14ac:dyDescent="0.2">
      <c r="A187" s="567"/>
      <c r="B187" s="372"/>
      <c r="C187" s="302" t="s">
        <v>2386</v>
      </c>
      <c r="D187" s="302"/>
      <c r="E187" s="302"/>
      <c r="F187" s="302"/>
      <c r="G187" s="302"/>
      <c r="H187" s="302"/>
      <c r="I187" s="372"/>
      <c r="J187" s="372"/>
      <c r="K187" s="302"/>
      <c r="L187" s="302"/>
      <c r="M187" s="302"/>
      <c r="N187" s="372"/>
      <c r="O187" s="302"/>
      <c r="P187" s="302"/>
      <c r="Q187" s="372"/>
      <c r="R187" s="302"/>
      <c r="S187" s="302"/>
      <c r="T187" s="320"/>
      <c r="U187" s="372"/>
      <c r="V187" s="372"/>
      <c r="W187" s="372"/>
    </row>
    <row r="188" spans="1:23" s="301" customFormat="1" ht="30" customHeight="1" x14ac:dyDescent="0.2">
      <c r="A188" s="567">
        <v>22</v>
      </c>
      <c r="B188" s="372"/>
      <c r="C188" s="303" t="s">
        <v>2328</v>
      </c>
      <c r="D188" s="303"/>
      <c r="E188" s="303"/>
      <c r="F188" s="303"/>
      <c r="G188" s="303"/>
      <c r="H188" s="303"/>
      <c r="I188" s="304"/>
      <c r="J188" s="304"/>
      <c r="K188" s="303"/>
      <c r="L188" s="303"/>
      <c r="M188" s="303"/>
      <c r="N188" s="304"/>
      <c r="O188" s="303"/>
      <c r="P188" s="303"/>
      <c r="Q188" s="304"/>
      <c r="R188" s="303"/>
      <c r="S188" s="303"/>
      <c r="T188" s="375"/>
      <c r="U188" s="372" t="s">
        <v>2515</v>
      </c>
      <c r="V188" s="372"/>
      <c r="W188" s="302" t="s">
        <v>2516</v>
      </c>
    </row>
    <row r="189" spans="1:23" s="301" customFormat="1" ht="30" customHeight="1" x14ac:dyDescent="0.2">
      <c r="A189" s="567"/>
      <c r="B189" s="372"/>
      <c r="C189" s="302" t="s">
        <v>2404</v>
      </c>
      <c r="D189" s="302"/>
      <c r="E189" s="302"/>
      <c r="F189" s="302"/>
      <c r="G189" s="302"/>
      <c r="H189" s="302"/>
      <c r="I189" s="372"/>
      <c r="J189" s="372"/>
      <c r="K189" s="302"/>
      <c r="L189" s="302"/>
      <c r="M189" s="302"/>
      <c r="N189" s="372"/>
      <c r="O189" s="302"/>
      <c r="P189" s="302"/>
      <c r="Q189" s="372"/>
      <c r="R189" s="302"/>
      <c r="S189" s="302"/>
      <c r="T189" s="320"/>
      <c r="U189" s="372"/>
      <c r="V189" s="372"/>
      <c r="W189" s="372"/>
    </row>
    <row r="190" spans="1:23" s="301" customFormat="1" ht="30" customHeight="1" x14ac:dyDescent="0.2">
      <c r="A190" s="567"/>
      <c r="B190" s="372"/>
      <c r="C190" s="302" t="s">
        <v>2405</v>
      </c>
      <c r="D190" s="302"/>
      <c r="E190" s="302"/>
      <c r="F190" s="302"/>
      <c r="G190" s="302"/>
      <c r="H190" s="302"/>
      <c r="I190" s="372"/>
      <c r="J190" s="372"/>
      <c r="K190" s="302"/>
      <c r="L190" s="302"/>
      <c r="M190" s="302"/>
      <c r="N190" s="372"/>
      <c r="O190" s="302"/>
      <c r="P190" s="302"/>
      <c r="Q190" s="372"/>
      <c r="R190" s="302"/>
      <c r="S190" s="302"/>
      <c r="T190" s="320"/>
      <c r="U190" s="372"/>
      <c r="V190" s="372"/>
      <c r="W190" s="372"/>
    </row>
    <row r="191" spans="1:23" s="301" customFormat="1" ht="30" customHeight="1" x14ac:dyDescent="0.2">
      <c r="A191" s="567"/>
      <c r="B191" s="372"/>
      <c r="C191" s="302" t="s">
        <v>2406</v>
      </c>
      <c r="D191" s="302"/>
      <c r="E191" s="302"/>
      <c r="F191" s="302"/>
      <c r="G191" s="302"/>
      <c r="H191" s="302"/>
      <c r="I191" s="372"/>
      <c r="J191" s="372"/>
      <c r="K191" s="302"/>
      <c r="L191" s="302"/>
      <c r="M191" s="302"/>
      <c r="N191" s="372"/>
      <c r="O191" s="302"/>
      <c r="P191" s="302"/>
      <c r="Q191" s="372"/>
      <c r="R191" s="302"/>
      <c r="S191" s="302"/>
      <c r="T191" s="320"/>
      <c r="U191" s="372"/>
      <c r="V191" s="372"/>
      <c r="W191" s="372"/>
    </row>
    <row r="192" spans="1:23" s="301" customFormat="1" ht="30" customHeight="1" x14ac:dyDescent="0.2">
      <c r="A192" s="567">
        <v>23</v>
      </c>
      <c r="B192" s="372"/>
      <c r="C192" s="303" t="s">
        <v>2339</v>
      </c>
      <c r="D192" s="303"/>
      <c r="E192" s="303"/>
      <c r="F192" s="303"/>
      <c r="G192" s="303"/>
      <c r="H192" s="303"/>
      <c r="I192" s="304"/>
      <c r="J192" s="304"/>
      <c r="K192" s="303"/>
      <c r="L192" s="303"/>
      <c r="M192" s="303"/>
      <c r="N192" s="304"/>
      <c r="O192" s="303"/>
      <c r="P192" s="303"/>
      <c r="Q192" s="304"/>
      <c r="R192" s="303"/>
      <c r="S192" s="303"/>
      <c r="T192" s="375"/>
      <c r="U192" s="372" t="s">
        <v>2515</v>
      </c>
      <c r="V192" s="372"/>
      <c r="W192" s="372" t="s">
        <v>2517</v>
      </c>
    </row>
    <row r="193" spans="1:23" s="301" customFormat="1" ht="30" customHeight="1" x14ac:dyDescent="0.2">
      <c r="A193" s="567"/>
      <c r="B193" s="372"/>
      <c r="C193" s="302" t="s">
        <v>2387</v>
      </c>
      <c r="D193" s="302"/>
      <c r="E193" s="302"/>
      <c r="F193" s="302"/>
      <c r="G193" s="302"/>
      <c r="H193" s="302"/>
      <c r="I193" s="372"/>
      <c r="J193" s="372"/>
      <c r="K193" s="302"/>
      <c r="L193" s="302"/>
      <c r="M193" s="302"/>
      <c r="N193" s="372"/>
      <c r="O193" s="302"/>
      <c r="P193" s="302"/>
      <c r="Q193" s="372"/>
      <c r="R193" s="302"/>
      <c r="S193" s="302"/>
      <c r="T193" s="320"/>
      <c r="U193" s="372"/>
      <c r="V193" s="372"/>
      <c r="W193" s="372"/>
    </row>
    <row r="194" spans="1:23" s="301" customFormat="1" ht="30" customHeight="1" x14ac:dyDescent="0.2">
      <c r="A194" s="567"/>
      <c r="B194" s="372"/>
      <c r="C194" s="302" t="s">
        <v>2388</v>
      </c>
      <c r="D194" s="302"/>
      <c r="E194" s="302"/>
      <c r="F194" s="302"/>
      <c r="G194" s="302"/>
      <c r="H194" s="302"/>
      <c r="I194" s="372"/>
      <c r="J194" s="372"/>
      <c r="K194" s="302"/>
      <c r="L194" s="302"/>
      <c r="M194" s="302"/>
      <c r="N194" s="372"/>
      <c r="O194" s="302"/>
      <c r="P194" s="302"/>
      <c r="Q194" s="372"/>
      <c r="R194" s="302"/>
      <c r="S194" s="302"/>
      <c r="T194" s="320"/>
      <c r="U194" s="372"/>
      <c r="V194" s="372"/>
      <c r="W194" s="372"/>
    </row>
    <row r="195" spans="1:23" s="301" customFormat="1" ht="30" customHeight="1" x14ac:dyDescent="0.2">
      <c r="A195" s="567"/>
      <c r="B195" s="372"/>
      <c r="C195" s="302" t="s">
        <v>2390</v>
      </c>
      <c r="D195" s="302"/>
      <c r="E195" s="302"/>
      <c r="F195" s="302"/>
      <c r="G195" s="302"/>
      <c r="H195" s="302"/>
      <c r="I195" s="372"/>
      <c r="J195" s="372"/>
      <c r="K195" s="302"/>
      <c r="L195" s="302"/>
      <c r="M195" s="302"/>
      <c r="N195" s="372"/>
      <c r="O195" s="302"/>
      <c r="P195" s="302"/>
      <c r="Q195" s="372"/>
      <c r="R195" s="302"/>
      <c r="S195" s="302"/>
      <c r="T195" s="320"/>
      <c r="U195" s="372"/>
      <c r="V195" s="372"/>
      <c r="W195" s="372"/>
    </row>
    <row r="196" spans="1:23" s="301" customFormat="1" ht="30" customHeight="1" x14ac:dyDescent="0.2">
      <c r="A196" s="567"/>
      <c r="B196" s="372"/>
      <c r="C196" s="302" t="s">
        <v>2389</v>
      </c>
      <c r="D196" s="302"/>
      <c r="E196" s="302"/>
      <c r="F196" s="302"/>
      <c r="G196" s="302"/>
      <c r="H196" s="302"/>
      <c r="I196" s="372"/>
      <c r="J196" s="372"/>
      <c r="K196" s="302"/>
      <c r="L196" s="302"/>
      <c r="M196" s="302"/>
      <c r="N196" s="372"/>
      <c r="O196" s="302"/>
      <c r="P196" s="302"/>
      <c r="Q196" s="372"/>
      <c r="R196" s="302"/>
      <c r="S196" s="302"/>
      <c r="T196" s="320"/>
      <c r="U196" s="372"/>
      <c r="V196" s="372"/>
      <c r="W196" s="372"/>
    </row>
    <row r="197" spans="1:23" s="301" customFormat="1" ht="30" customHeight="1" x14ac:dyDescent="0.2">
      <c r="A197" s="567">
        <v>24</v>
      </c>
      <c r="B197" s="372"/>
      <c r="C197" s="303" t="s">
        <v>2326</v>
      </c>
      <c r="D197" s="303"/>
      <c r="E197" s="303"/>
      <c r="F197" s="303"/>
      <c r="G197" s="303"/>
      <c r="H197" s="303"/>
      <c r="I197" s="304"/>
      <c r="J197" s="304"/>
      <c r="K197" s="303"/>
      <c r="L197" s="303"/>
      <c r="M197" s="303"/>
      <c r="N197" s="304"/>
      <c r="O197" s="303"/>
      <c r="P197" s="303"/>
      <c r="Q197" s="304"/>
      <c r="R197" s="303"/>
      <c r="S197" s="303"/>
      <c r="T197" s="375"/>
      <c r="U197" s="372"/>
      <c r="V197" s="372"/>
      <c r="W197" s="372"/>
    </row>
    <row r="198" spans="1:23" s="301" customFormat="1" ht="30" customHeight="1" x14ac:dyDescent="0.2">
      <c r="A198" s="567"/>
      <c r="B198" s="372"/>
      <c r="C198" s="302" t="s">
        <v>2397</v>
      </c>
      <c r="D198" s="302"/>
      <c r="E198" s="302"/>
      <c r="F198" s="302"/>
      <c r="G198" s="302"/>
      <c r="H198" s="302"/>
      <c r="I198" s="372"/>
      <c r="J198" s="372"/>
      <c r="K198" s="302"/>
      <c r="L198" s="302"/>
      <c r="M198" s="302"/>
      <c r="N198" s="372"/>
      <c r="O198" s="302"/>
      <c r="P198" s="302"/>
      <c r="Q198" s="372"/>
      <c r="R198" s="302"/>
      <c r="S198" s="302"/>
      <c r="T198" s="320"/>
      <c r="U198" s="372"/>
      <c r="V198" s="372"/>
      <c r="W198" s="372"/>
    </row>
    <row r="199" spans="1:23" s="301" customFormat="1" ht="30" customHeight="1" x14ac:dyDescent="0.2">
      <c r="A199" s="567"/>
      <c r="B199" s="372"/>
      <c r="C199" s="302" t="s">
        <v>192</v>
      </c>
      <c r="D199" s="302"/>
      <c r="E199" s="302"/>
      <c r="F199" s="302"/>
      <c r="G199" s="302"/>
      <c r="H199" s="302"/>
      <c r="I199" s="372"/>
      <c r="J199" s="372"/>
      <c r="K199" s="302"/>
      <c r="L199" s="302"/>
      <c r="M199" s="302"/>
      <c r="N199" s="372"/>
      <c r="O199" s="302"/>
      <c r="P199" s="302"/>
      <c r="Q199" s="372"/>
      <c r="R199" s="302"/>
      <c r="S199" s="302"/>
      <c r="T199" s="320"/>
      <c r="U199" s="372"/>
      <c r="V199" s="372"/>
      <c r="W199" s="372"/>
    </row>
    <row r="200" spans="1:23" s="301" customFormat="1" ht="30" customHeight="1" x14ac:dyDescent="0.2">
      <c r="A200" s="567"/>
      <c r="B200" s="372"/>
      <c r="C200" s="302" t="s">
        <v>2398</v>
      </c>
      <c r="D200" s="302"/>
      <c r="E200" s="302"/>
      <c r="F200" s="302"/>
      <c r="G200" s="302"/>
      <c r="H200" s="302"/>
      <c r="I200" s="372"/>
      <c r="J200" s="372"/>
      <c r="K200" s="302"/>
      <c r="L200" s="302"/>
      <c r="M200" s="302"/>
      <c r="N200" s="372"/>
      <c r="O200" s="302"/>
      <c r="P200" s="302"/>
      <c r="Q200" s="372"/>
      <c r="R200" s="302"/>
      <c r="S200" s="302"/>
      <c r="T200" s="320"/>
      <c r="U200" s="372"/>
      <c r="V200" s="372"/>
      <c r="W200" s="372"/>
    </row>
    <row r="201" spans="1:23" s="301" customFormat="1" ht="30" customHeight="1" x14ac:dyDescent="0.2">
      <c r="A201" s="567">
        <v>25</v>
      </c>
      <c r="B201" s="372"/>
      <c r="C201" s="303" t="s">
        <v>2087</v>
      </c>
      <c r="D201" s="303"/>
      <c r="E201" s="303"/>
      <c r="F201" s="303"/>
      <c r="G201" s="303"/>
      <c r="H201" s="303"/>
      <c r="I201" s="304"/>
      <c r="J201" s="304"/>
      <c r="K201" s="303"/>
      <c r="L201" s="303"/>
      <c r="M201" s="303"/>
      <c r="N201" s="304"/>
      <c r="O201" s="303"/>
      <c r="P201" s="303"/>
      <c r="Q201" s="304"/>
      <c r="R201" s="303"/>
      <c r="S201" s="303"/>
      <c r="T201" s="375"/>
      <c r="U201" s="372" t="s">
        <v>2515</v>
      </c>
      <c r="V201" s="372"/>
      <c r="W201" s="372" t="s">
        <v>2517</v>
      </c>
    </row>
    <row r="202" spans="1:23" s="301" customFormat="1" ht="30" customHeight="1" x14ac:dyDescent="0.2">
      <c r="A202" s="567"/>
      <c r="B202" s="372"/>
      <c r="C202" s="302" t="s">
        <v>2372</v>
      </c>
      <c r="D202" s="302"/>
      <c r="E202" s="302"/>
      <c r="F202" s="302"/>
      <c r="G202" s="302"/>
      <c r="H202" s="302"/>
      <c r="I202" s="372"/>
      <c r="J202" s="372"/>
      <c r="K202" s="302"/>
      <c r="L202" s="302"/>
      <c r="M202" s="302"/>
      <c r="N202" s="372"/>
      <c r="O202" s="302"/>
      <c r="P202" s="302"/>
      <c r="Q202" s="372"/>
      <c r="R202" s="302"/>
      <c r="S202" s="302"/>
      <c r="T202" s="320"/>
      <c r="U202" s="372"/>
      <c r="V202" s="372"/>
      <c r="W202" s="372"/>
    </row>
    <row r="203" spans="1:23" s="301" customFormat="1" ht="30" customHeight="1" x14ac:dyDescent="0.2">
      <c r="A203" s="567"/>
      <c r="B203" s="372"/>
      <c r="C203" s="302" t="s">
        <v>2373</v>
      </c>
      <c r="D203" s="302"/>
      <c r="E203" s="302"/>
      <c r="F203" s="302"/>
      <c r="G203" s="302"/>
      <c r="H203" s="302"/>
      <c r="I203" s="372"/>
      <c r="J203" s="372"/>
      <c r="K203" s="302"/>
      <c r="L203" s="302"/>
      <c r="M203" s="302"/>
      <c r="N203" s="372"/>
      <c r="O203" s="302"/>
      <c r="P203" s="302"/>
      <c r="Q203" s="372"/>
      <c r="R203" s="302"/>
      <c r="S203" s="302"/>
      <c r="T203" s="320"/>
      <c r="U203" s="372"/>
      <c r="V203" s="372"/>
      <c r="W203" s="372"/>
    </row>
    <row r="204" spans="1:23" s="301" customFormat="1" ht="30" customHeight="1" x14ac:dyDescent="0.2">
      <c r="A204" s="567"/>
      <c r="B204" s="372"/>
      <c r="C204" s="302" t="s">
        <v>2374</v>
      </c>
      <c r="D204" s="302"/>
      <c r="E204" s="302"/>
      <c r="F204" s="302"/>
      <c r="G204" s="302"/>
      <c r="H204" s="302"/>
      <c r="I204" s="372"/>
      <c r="J204" s="372"/>
      <c r="K204" s="302"/>
      <c r="L204" s="302"/>
      <c r="M204" s="302"/>
      <c r="N204" s="372"/>
      <c r="O204" s="302"/>
      <c r="P204" s="302"/>
      <c r="Q204" s="372"/>
      <c r="R204" s="302"/>
      <c r="S204" s="302"/>
      <c r="T204" s="320"/>
      <c r="U204" s="372"/>
      <c r="V204" s="372"/>
      <c r="W204" s="372"/>
    </row>
    <row r="205" spans="1:23" s="301" customFormat="1" ht="30" customHeight="1" x14ac:dyDescent="0.2">
      <c r="A205" s="567"/>
      <c r="B205" s="372"/>
      <c r="C205" s="302" t="s">
        <v>2375</v>
      </c>
      <c r="D205" s="302"/>
      <c r="E205" s="302"/>
      <c r="F205" s="302"/>
      <c r="G205" s="302"/>
      <c r="H205" s="302"/>
      <c r="I205" s="372"/>
      <c r="J205" s="372"/>
      <c r="K205" s="302"/>
      <c r="L205" s="302"/>
      <c r="M205" s="302"/>
      <c r="N205" s="372"/>
      <c r="O205" s="302"/>
      <c r="P205" s="302"/>
      <c r="Q205" s="372"/>
      <c r="R205" s="302"/>
      <c r="S205" s="302"/>
      <c r="T205" s="320"/>
      <c r="U205" s="372"/>
      <c r="V205" s="372"/>
      <c r="W205" s="372"/>
    </row>
    <row r="206" spans="1:23" s="301" customFormat="1" ht="30" customHeight="1" x14ac:dyDescent="0.2">
      <c r="A206" s="567"/>
      <c r="B206" s="372"/>
      <c r="C206" s="302" t="s">
        <v>202</v>
      </c>
      <c r="D206" s="302"/>
      <c r="E206" s="302"/>
      <c r="F206" s="302"/>
      <c r="G206" s="302"/>
      <c r="H206" s="302"/>
      <c r="I206" s="372"/>
      <c r="J206" s="372"/>
      <c r="K206" s="302"/>
      <c r="L206" s="302"/>
      <c r="M206" s="302"/>
      <c r="N206" s="372"/>
      <c r="O206" s="302"/>
      <c r="P206" s="302"/>
      <c r="Q206" s="372"/>
      <c r="R206" s="302"/>
      <c r="S206" s="302"/>
      <c r="T206" s="320"/>
      <c r="U206" s="372"/>
      <c r="V206" s="372"/>
      <c r="W206" s="372"/>
    </row>
    <row r="207" spans="1:23" s="301" customFormat="1" ht="30" customHeight="1" x14ac:dyDescent="0.2">
      <c r="A207" s="567"/>
      <c r="B207" s="372"/>
      <c r="C207" s="302" t="s">
        <v>719</v>
      </c>
      <c r="D207" s="302"/>
      <c r="E207" s="302"/>
      <c r="F207" s="302"/>
      <c r="G207" s="302"/>
      <c r="H207" s="302"/>
      <c r="I207" s="372"/>
      <c r="J207" s="372"/>
      <c r="K207" s="302"/>
      <c r="L207" s="302"/>
      <c r="M207" s="302"/>
      <c r="N207" s="372"/>
      <c r="O207" s="302"/>
      <c r="P207" s="302"/>
      <c r="Q207" s="372"/>
      <c r="R207" s="302"/>
      <c r="S207" s="302"/>
      <c r="T207" s="320"/>
      <c r="U207" s="372"/>
      <c r="V207" s="372"/>
      <c r="W207" s="372"/>
    </row>
    <row r="208" spans="1:23" s="301" customFormat="1" ht="30" customHeight="1" x14ac:dyDescent="0.2">
      <c r="A208" s="567">
        <v>26</v>
      </c>
      <c r="B208" s="372"/>
      <c r="C208" s="303" t="s">
        <v>2108</v>
      </c>
      <c r="D208" s="303"/>
      <c r="E208" s="303"/>
      <c r="F208" s="303"/>
      <c r="G208" s="303"/>
      <c r="H208" s="303"/>
      <c r="I208" s="304"/>
      <c r="J208" s="304"/>
      <c r="K208" s="303"/>
      <c r="L208" s="303"/>
      <c r="M208" s="303"/>
      <c r="N208" s="304"/>
      <c r="O208" s="303"/>
      <c r="P208" s="303"/>
      <c r="Q208" s="304"/>
      <c r="R208" s="303"/>
      <c r="S208" s="303"/>
      <c r="T208" s="375"/>
      <c r="U208" s="372" t="s">
        <v>2515</v>
      </c>
      <c r="V208" s="372"/>
      <c r="W208" s="372" t="s">
        <v>2517</v>
      </c>
    </row>
    <row r="209" spans="1:23" s="301" customFormat="1" ht="30" customHeight="1" x14ac:dyDescent="0.2">
      <c r="A209" s="567"/>
      <c r="B209" s="372"/>
      <c r="C209" s="302" t="s">
        <v>2123</v>
      </c>
      <c r="D209" s="302"/>
      <c r="E209" s="302"/>
      <c r="F209" s="302"/>
      <c r="G209" s="302"/>
      <c r="H209" s="302"/>
      <c r="I209" s="372"/>
      <c r="J209" s="372"/>
      <c r="K209" s="302"/>
      <c r="L209" s="302"/>
      <c r="M209" s="302"/>
      <c r="N209" s="372"/>
      <c r="O209" s="302"/>
      <c r="P209" s="302"/>
      <c r="Q209" s="372"/>
      <c r="R209" s="302"/>
      <c r="S209" s="302"/>
      <c r="T209" s="320"/>
      <c r="U209" s="372"/>
      <c r="V209" s="372"/>
      <c r="W209" s="372"/>
    </row>
    <row r="210" spans="1:23" s="301" customFormat="1" ht="30" customHeight="1" x14ac:dyDescent="0.2">
      <c r="A210" s="567"/>
      <c r="B210" s="372"/>
      <c r="C210" s="302" t="s">
        <v>2407</v>
      </c>
      <c r="D210" s="302"/>
      <c r="E210" s="302"/>
      <c r="F210" s="302"/>
      <c r="G210" s="302"/>
      <c r="H210" s="302"/>
      <c r="I210" s="372"/>
      <c r="J210" s="372"/>
      <c r="K210" s="302"/>
      <c r="L210" s="302"/>
      <c r="M210" s="302"/>
      <c r="N210" s="372"/>
      <c r="O210" s="302"/>
      <c r="P210" s="302"/>
      <c r="Q210" s="372"/>
      <c r="R210" s="302"/>
      <c r="S210" s="302"/>
      <c r="T210" s="320"/>
      <c r="U210" s="372"/>
      <c r="V210" s="372"/>
      <c r="W210" s="372"/>
    </row>
    <row r="211" spans="1:23" s="301" customFormat="1" ht="30" customHeight="1" x14ac:dyDescent="0.2">
      <c r="A211" s="567"/>
      <c r="B211" s="372"/>
      <c r="C211" s="302" t="s">
        <v>2408</v>
      </c>
      <c r="D211" s="302"/>
      <c r="E211" s="302"/>
      <c r="F211" s="302"/>
      <c r="G211" s="302"/>
      <c r="H211" s="302"/>
      <c r="I211" s="372"/>
      <c r="J211" s="372"/>
      <c r="K211" s="302"/>
      <c r="L211" s="302"/>
      <c r="M211" s="302"/>
      <c r="N211" s="372"/>
      <c r="O211" s="302"/>
      <c r="P211" s="302"/>
      <c r="Q211" s="372"/>
      <c r="R211" s="302"/>
      <c r="S211" s="302"/>
      <c r="T211" s="320"/>
      <c r="U211" s="372"/>
      <c r="V211" s="372"/>
      <c r="W211" s="372"/>
    </row>
    <row r="212" spans="1:23" s="301" customFormat="1" ht="30" customHeight="1" x14ac:dyDescent="0.2">
      <c r="A212" s="567">
        <v>27</v>
      </c>
      <c r="B212" s="372"/>
      <c r="C212" s="303" t="s">
        <v>2123</v>
      </c>
      <c r="D212" s="303"/>
      <c r="E212" s="303"/>
      <c r="F212" s="303"/>
      <c r="G212" s="303"/>
      <c r="H212" s="303"/>
      <c r="I212" s="304"/>
      <c r="J212" s="304"/>
      <c r="K212" s="303"/>
      <c r="L212" s="303"/>
      <c r="M212" s="303"/>
      <c r="N212" s="304"/>
      <c r="O212" s="303"/>
      <c r="P212" s="303"/>
      <c r="Q212" s="304"/>
      <c r="R212" s="303"/>
      <c r="S212" s="303"/>
      <c r="T212" s="375"/>
      <c r="U212" s="372" t="s">
        <v>2515</v>
      </c>
      <c r="V212" s="372"/>
      <c r="W212" s="372" t="s">
        <v>2520</v>
      </c>
    </row>
    <row r="213" spans="1:23" s="301" customFormat="1" ht="30" customHeight="1" x14ac:dyDescent="0.2">
      <c r="A213" s="567"/>
      <c r="B213" s="372"/>
      <c r="C213" s="302" t="s">
        <v>2108</v>
      </c>
      <c r="D213" s="302"/>
      <c r="E213" s="302"/>
      <c r="F213" s="302"/>
      <c r="G213" s="302"/>
      <c r="H213" s="302"/>
      <c r="I213" s="372"/>
      <c r="J213" s="372"/>
      <c r="K213" s="302"/>
      <c r="L213" s="302"/>
      <c r="M213" s="302"/>
      <c r="N213" s="372"/>
      <c r="O213" s="302"/>
      <c r="P213" s="302"/>
      <c r="Q213" s="372"/>
      <c r="R213" s="302"/>
      <c r="S213" s="302"/>
      <c r="T213" s="320"/>
      <c r="U213" s="372"/>
      <c r="V213" s="372"/>
      <c r="W213" s="372"/>
    </row>
    <row r="214" spans="1:23" s="301" customFormat="1" ht="30" customHeight="1" x14ac:dyDescent="0.2">
      <c r="A214" s="567"/>
      <c r="B214" s="372"/>
      <c r="C214" s="302" t="s">
        <v>2407</v>
      </c>
      <c r="D214" s="302"/>
      <c r="E214" s="302"/>
      <c r="F214" s="302"/>
      <c r="G214" s="302"/>
      <c r="H214" s="302"/>
      <c r="I214" s="372"/>
      <c r="J214" s="372"/>
      <c r="K214" s="302"/>
      <c r="L214" s="302"/>
      <c r="M214" s="302"/>
      <c r="N214" s="372"/>
      <c r="O214" s="302"/>
      <c r="P214" s="302"/>
      <c r="Q214" s="372"/>
      <c r="R214" s="302"/>
      <c r="S214" s="302"/>
      <c r="T214" s="320"/>
      <c r="U214" s="372"/>
      <c r="V214" s="372"/>
      <c r="W214" s="372"/>
    </row>
    <row r="215" spans="1:23" s="301" customFormat="1" ht="30" customHeight="1" x14ac:dyDescent="0.2">
      <c r="A215" s="567"/>
      <c r="B215" s="372"/>
      <c r="C215" s="302" t="s">
        <v>2408</v>
      </c>
      <c r="D215" s="302"/>
      <c r="E215" s="302"/>
      <c r="F215" s="302"/>
      <c r="G215" s="302"/>
      <c r="H215" s="302"/>
      <c r="I215" s="372"/>
      <c r="J215" s="372"/>
      <c r="K215" s="302"/>
      <c r="L215" s="302"/>
      <c r="M215" s="302"/>
      <c r="N215" s="372"/>
      <c r="O215" s="302"/>
      <c r="P215" s="302"/>
      <c r="Q215" s="372"/>
      <c r="R215" s="302"/>
      <c r="S215" s="302"/>
      <c r="T215" s="320"/>
      <c r="U215" s="372"/>
      <c r="V215" s="372"/>
      <c r="W215" s="372"/>
    </row>
    <row r="216" spans="1:23" s="301" customFormat="1" ht="30" customHeight="1" x14ac:dyDescent="0.2">
      <c r="A216" s="372">
        <v>28</v>
      </c>
      <c r="B216" s="372"/>
      <c r="C216" s="303" t="s">
        <v>2329</v>
      </c>
      <c r="D216" s="303"/>
      <c r="E216" s="303"/>
      <c r="F216" s="303"/>
      <c r="G216" s="303"/>
      <c r="H216" s="303"/>
      <c r="I216" s="304"/>
      <c r="J216" s="304"/>
      <c r="K216" s="303"/>
      <c r="L216" s="303"/>
      <c r="M216" s="303"/>
      <c r="N216" s="304"/>
      <c r="O216" s="303"/>
      <c r="P216" s="303"/>
      <c r="Q216" s="304"/>
      <c r="R216" s="303"/>
      <c r="S216" s="303"/>
      <c r="T216" s="375"/>
      <c r="U216" s="372"/>
      <c r="V216" s="372"/>
      <c r="W216" s="372"/>
    </row>
    <row r="217" spans="1:23" s="301" customFormat="1" ht="30" customHeight="1" x14ac:dyDescent="0.2">
      <c r="A217" s="372"/>
      <c r="B217" s="372"/>
      <c r="C217" s="302" t="s">
        <v>2409</v>
      </c>
      <c r="D217" s="302"/>
      <c r="E217" s="302"/>
      <c r="F217" s="302"/>
      <c r="G217" s="302"/>
      <c r="H217" s="302"/>
      <c r="I217" s="372"/>
      <c r="J217" s="372"/>
      <c r="K217" s="302"/>
      <c r="L217" s="302"/>
      <c r="M217" s="302"/>
      <c r="N217" s="372"/>
      <c r="O217" s="302"/>
      <c r="P217" s="302"/>
      <c r="Q217" s="372"/>
      <c r="R217" s="302"/>
      <c r="S217" s="302"/>
      <c r="T217" s="320"/>
      <c r="U217" s="372"/>
      <c r="V217" s="372"/>
      <c r="W217" s="372"/>
    </row>
    <row r="218" spans="1:23" s="301" customFormat="1" ht="30" customHeight="1" x14ac:dyDescent="0.2">
      <c r="A218" s="372"/>
      <c r="B218" s="372"/>
      <c r="C218" s="302" t="s">
        <v>2410</v>
      </c>
      <c r="D218" s="302"/>
      <c r="E218" s="302"/>
      <c r="F218" s="302"/>
      <c r="G218" s="302"/>
      <c r="H218" s="302"/>
      <c r="I218" s="372"/>
      <c r="J218" s="372"/>
      <c r="K218" s="302"/>
      <c r="L218" s="302"/>
      <c r="M218" s="302"/>
      <c r="N218" s="372"/>
      <c r="O218" s="302"/>
      <c r="P218" s="302"/>
      <c r="Q218" s="372"/>
      <c r="R218" s="302"/>
      <c r="S218" s="302"/>
      <c r="T218" s="320"/>
      <c r="U218" s="372"/>
      <c r="V218" s="372"/>
      <c r="W218" s="372"/>
    </row>
    <row r="219" spans="1:23" s="301" customFormat="1" ht="30" customHeight="1" x14ac:dyDescent="0.2">
      <c r="A219" s="372">
        <v>29</v>
      </c>
      <c r="B219" s="372"/>
      <c r="C219" s="303" t="s">
        <v>2130</v>
      </c>
      <c r="D219" s="303"/>
      <c r="E219" s="303"/>
      <c r="F219" s="303"/>
      <c r="G219" s="303"/>
      <c r="H219" s="303"/>
      <c r="I219" s="304"/>
      <c r="J219" s="304"/>
      <c r="K219" s="303"/>
      <c r="L219" s="303"/>
      <c r="M219" s="303"/>
      <c r="N219" s="304"/>
      <c r="O219" s="303"/>
      <c r="P219" s="303"/>
      <c r="Q219" s="304"/>
      <c r="R219" s="303"/>
      <c r="S219" s="303"/>
      <c r="T219" s="375"/>
      <c r="U219" s="372" t="s">
        <v>2515</v>
      </c>
      <c r="V219" s="372"/>
      <c r="W219" s="372" t="s">
        <v>2517</v>
      </c>
    </row>
    <row r="220" spans="1:23" s="301" customFormat="1" ht="30" customHeight="1" x14ac:dyDescent="0.2">
      <c r="A220" s="372"/>
      <c r="B220" s="372"/>
      <c r="C220" s="302" t="s">
        <v>2411</v>
      </c>
      <c r="D220" s="302"/>
      <c r="E220" s="302"/>
      <c r="F220" s="302"/>
      <c r="G220" s="302"/>
      <c r="H220" s="302"/>
      <c r="I220" s="372"/>
      <c r="J220" s="372"/>
      <c r="K220" s="302"/>
      <c r="L220" s="302"/>
      <c r="M220" s="302"/>
      <c r="N220" s="372"/>
      <c r="O220" s="302"/>
      <c r="P220" s="302"/>
      <c r="Q220" s="372"/>
      <c r="R220" s="302"/>
      <c r="S220" s="302"/>
      <c r="T220" s="320"/>
      <c r="U220" s="372"/>
      <c r="V220" s="372"/>
      <c r="W220" s="372"/>
    </row>
    <row r="221" spans="1:23" s="301" customFormat="1" ht="30" customHeight="1" x14ac:dyDescent="0.2">
      <c r="A221" s="372"/>
      <c r="B221" s="372"/>
      <c r="C221" s="302" t="s">
        <v>599</v>
      </c>
      <c r="D221" s="302"/>
      <c r="E221" s="302"/>
      <c r="F221" s="302"/>
      <c r="G221" s="302"/>
      <c r="H221" s="302"/>
      <c r="I221" s="372"/>
      <c r="J221" s="372"/>
      <c r="K221" s="302"/>
      <c r="L221" s="302"/>
      <c r="M221" s="302"/>
      <c r="N221" s="372"/>
      <c r="O221" s="302"/>
      <c r="P221" s="302"/>
      <c r="Q221" s="372"/>
      <c r="R221" s="302"/>
      <c r="S221" s="302"/>
      <c r="T221" s="320"/>
      <c r="U221" s="372"/>
      <c r="V221" s="372"/>
      <c r="W221" s="372"/>
    </row>
    <row r="222" spans="1:23" s="301" customFormat="1" ht="30" customHeight="1" x14ac:dyDescent="0.2">
      <c r="A222" s="372">
        <v>30</v>
      </c>
      <c r="B222" s="372"/>
      <c r="C222" s="303" t="s">
        <v>2157</v>
      </c>
      <c r="D222" s="303"/>
      <c r="E222" s="303"/>
      <c r="F222" s="303"/>
      <c r="G222" s="303"/>
      <c r="H222" s="303"/>
      <c r="I222" s="304"/>
      <c r="J222" s="304"/>
      <c r="K222" s="303"/>
      <c r="L222" s="303"/>
      <c r="M222" s="303"/>
      <c r="N222" s="304"/>
      <c r="O222" s="303"/>
      <c r="P222" s="303"/>
      <c r="Q222" s="304"/>
      <c r="R222" s="303"/>
      <c r="S222" s="303"/>
      <c r="T222" s="375"/>
      <c r="U222" s="372" t="s">
        <v>2515</v>
      </c>
      <c r="V222" s="372"/>
      <c r="W222" s="372" t="s">
        <v>2517</v>
      </c>
    </row>
    <row r="223" spans="1:23" s="301" customFormat="1" ht="30" customHeight="1" x14ac:dyDescent="0.2">
      <c r="A223" s="372"/>
      <c r="B223" s="372"/>
      <c r="C223" s="302" t="s">
        <v>2412</v>
      </c>
      <c r="D223" s="302"/>
      <c r="E223" s="302"/>
      <c r="F223" s="302"/>
      <c r="G223" s="302"/>
      <c r="H223" s="302"/>
      <c r="I223" s="372"/>
      <c r="J223" s="372"/>
      <c r="K223" s="302"/>
      <c r="L223" s="302"/>
      <c r="M223" s="302"/>
      <c r="N223" s="372"/>
      <c r="O223" s="302"/>
      <c r="P223" s="302"/>
      <c r="Q223" s="372"/>
      <c r="R223" s="302"/>
      <c r="S223" s="302"/>
      <c r="T223" s="320"/>
      <c r="U223" s="372"/>
      <c r="V223" s="372"/>
      <c r="W223" s="372"/>
    </row>
    <row r="224" spans="1:23" s="301" customFormat="1" ht="30" customHeight="1" x14ac:dyDescent="0.2">
      <c r="A224" s="372"/>
      <c r="B224" s="372"/>
      <c r="C224" s="302" t="s">
        <v>2413</v>
      </c>
      <c r="D224" s="302"/>
      <c r="E224" s="302"/>
      <c r="F224" s="302"/>
      <c r="G224" s="302"/>
      <c r="H224" s="302"/>
      <c r="I224" s="372"/>
      <c r="J224" s="372"/>
      <c r="K224" s="302"/>
      <c r="L224" s="302"/>
      <c r="M224" s="302"/>
      <c r="N224" s="372"/>
      <c r="O224" s="302"/>
      <c r="P224" s="302"/>
      <c r="Q224" s="372"/>
      <c r="R224" s="302"/>
      <c r="S224" s="302"/>
      <c r="T224" s="320"/>
      <c r="U224" s="372"/>
      <c r="V224" s="372"/>
      <c r="W224" s="372"/>
    </row>
    <row r="225" spans="1:23" s="301" customFormat="1" ht="30" customHeight="1" x14ac:dyDescent="0.2">
      <c r="A225" s="372"/>
      <c r="B225" s="372"/>
      <c r="C225" s="302" t="s">
        <v>2414</v>
      </c>
      <c r="D225" s="302"/>
      <c r="E225" s="302"/>
      <c r="F225" s="302"/>
      <c r="G225" s="302"/>
      <c r="H225" s="302"/>
      <c r="I225" s="372"/>
      <c r="J225" s="372"/>
      <c r="K225" s="302"/>
      <c r="L225" s="302"/>
      <c r="M225" s="302"/>
      <c r="N225" s="372"/>
      <c r="O225" s="302"/>
      <c r="P225" s="302"/>
      <c r="Q225" s="372"/>
      <c r="R225" s="302"/>
      <c r="S225" s="302"/>
      <c r="T225" s="320"/>
      <c r="U225" s="372"/>
      <c r="V225" s="372"/>
      <c r="W225" s="372"/>
    </row>
    <row r="226" spans="1:23" s="301" customFormat="1" ht="30" customHeight="1" x14ac:dyDescent="0.2">
      <c r="A226" s="372">
        <v>31</v>
      </c>
      <c r="B226" s="372"/>
      <c r="C226" s="303" t="s">
        <v>2119</v>
      </c>
      <c r="D226" s="303"/>
      <c r="E226" s="303"/>
      <c r="F226" s="303"/>
      <c r="G226" s="303"/>
      <c r="H226" s="303"/>
      <c r="I226" s="304"/>
      <c r="J226" s="304"/>
      <c r="K226" s="303"/>
      <c r="L226" s="303"/>
      <c r="M226" s="303"/>
      <c r="N226" s="304"/>
      <c r="O226" s="303"/>
      <c r="P226" s="303"/>
      <c r="Q226" s="304"/>
      <c r="R226" s="303"/>
      <c r="S226" s="303"/>
      <c r="T226" s="375"/>
      <c r="U226" s="372" t="s">
        <v>2515</v>
      </c>
      <c r="V226" s="372"/>
      <c r="W226" s="372" t="s">
        <v>2521</v>
      </c>
    </row>
    <row r="227" spans="1:23" s="301" customFormat="1" ht="30" customHeight="1" x14ac:dyDescent="0.2">
      <c r="A227" s="372"/>
      <c r="B227" s="372"/>
      <c r="C227" s="302" t="s">
        <v>2415</v>
      </c>
      <c r="D227" s="302"/>
      <c r="E227" s="302"/>
      <c r="F227" s="302"/>
      <c r="G227" s="302"/>
      <c r="H227" s="302"/>
      <c r="I227" s="372"/>
      <c r="J227" s="372"/>
      <c r="K227" s="302"/>
      <c r="L227" s="302"/>
      <c r="M227" s="302"/>
      <c r="N227" s="372"/>
      <c r="O227" s="302"/>
      <c r="P227" s="302"/>
      <c r="Q227" s="372"/>
      <c r="R227" s="302"/>
      <c r="S227" s="302"/>
      <c r="T227" s="320"/>
      <c r="U227" s="372"/>
      <c r="V227" s="372"/>
      <c r="W227" s="372"/>
    </row>
    <row r="228" spans="1:23" s="301" customFormat="1" ht="30" customHeight="1" x14ac:dyDescent="0.2">
      <c r="A228" s="372"/>
      <c r="B228" s="372"/>
      <c r="C228" s="302" t="s">
        <v>2416</v>
      </c>
      <c r="D228" s="302"/>
      <c r="E228" s="302"/>
      <c r="F228" s="302"/>
      <c r="G228" s="302"/>
      <c r="H228" s="302"/>
      <c r="I228" s="372"/>
      <c r="J228" s="372"/>
      <c r="K228" s="302"/>
      <c r="L228" s="302"/>
      <c r="M228" s="302"/>
      <c r="N228" s="372"/>
      <c r="O228" s="302"/>
      <c r="P228" s="302"/>
      <c r="Q228" s="372"/>
      <c r="R228" s="302"/>
      <c r="S228" s="302"/>
      <c r="T228" s="320"/>
      <c r="U228" s="372"/>
      <c r="V228" s="372"/>
      <c r="W228" s="372"/>
    </row>
    <row r="229" spans="1:23" s="301" customFormat="1" ht="30" customHeight="1" x14ac:dyDescent="0.2">
      <c r="A229" s="372"/>
      <c r="B229" s="372"/>
      <c r="C229" s="302" t="s">
        <v>2417</v>
      </c>
      <c r="D229" s="302"/>
      <c r="E229" s="302"/>
      <c r="F229" s="302"/>
      <c r="G229" s="302"/>
      <c r="H229" s="302"/>
      <c r="I229" s="372"/>
      <c r="J229" s="372"/>
      <c r="K229" s="302"/>
      <c r="L229" s="302"/>
      <c r="M229" s="302"/>
      <c r="N229" s="372"/>
      <c r="O229" s="302"/>
      <c r="P229" s="302"/>
      <c r="Q229" s="372"/>
      <c r="R229" s="302"/>
      <c r="S229" s="302"/>
      <c r="T229" s="320"/>
      <c r="U229" s="372"/>
      <c r="V229" s="372"/>
      <c r="W229" s="372"/>
    </row>
    <row r="230" spans="1:23" s="301" customFormat="1" ht="30" customHeight="1" x14ac:dyDescent="0.2">
      <c r="A230" s="372"/>
      <c r="B230" s="372"/>
      <c r="C230" s="302" t="s">
        <v>2418</v>
      </c>
      <c r="D230" s="302"/>
      <c r="E230" s="302"/>
      <c r="F230" s="302"/>
      <c r="G230" s="302"/>
      <c r="H230" s="302"/>
      <c r="I230" s="372"/>
      <c r="J230" s="372"/>
      <c r="K230" s="302"/>
      <c r="L230" s="302"/>
      <c r="M230" s="302"/>
      <c r="N230" s="372"/>
      <c r="O230" s="302"/>
      <c r="P230" s="302"/>
      <c r="Q230" s="372"/>
      <c r="R230" s="302"/>
      <c r="S230" s="302"/>
      <c r="T230" s="320"/>
      <c r="U230" s="372"/>
      <c r="V230" s="372"/>
      <c r="W230" s="372"/>
    </row>
    <row r="231" spans="1:23" s="301" customFormat="1" ht="30" customHeight="1" x14ac:dyDescent="0.2">
      <c r="A231" s="372">
        <v>32</v>
      </c>
      <c r="B231" s="372"/>
      <c r="C231" s="303" t="s">
        <v>2136</v>
      </c>
      <c r="D231" s="303"/>
      <c r="E231" s="303"/>
      <c r="F231" s="303"/>
      <c r="G231" s="303"/>
      <c r="H231" s="303"/>
      <c r="I231" s="304"/>
      <c r="J231" s="304"/>
      <c r="K231" s="303"/>
      <c r="L231" s="303"/>
      <c r="M231" s="303"/>
      <c r="N231" s="304"/>
      <c r="O231" s="303"/>
      <c r="P231" s="303"/>
      <c r="Q231" s="304"/>
      <c r="R231" s="303"/>
      <c r="S231" s="303"/>
      <c r="T231" s="375"/>
      <c r="U231" s="372" t="s">
        <v>2515</v>
      </c>
      <c r="V231" s="372"/>
      <c r="W231" s="372" t="s">
        <v>2521</v>
      </c>
    </row>
    <row r="232" spans="1:23" s="301" customFormat="1" ht="30" customHeight="1" x14ac:dyDescent="0.2">
      <c r="A232" s="372"/>
      <c r="B232" s="372"/>
      <c r="C232" s="302" t="s">
        <v>2419</v>
      </c>
      <c r="D232" s="302"/>
      <c r="E232" s="302"/>
      <c r="F232" s="302"/>
      <c r="G232" s="302"/>
      <c r="H232" s="302"/>
      <c r="I232" s="372"/>
      <c r="J232" s="372"/>
      <c r="K232" s="302"/>
      <c r="L232" s="302"/>
      <c r="M232" s="302"/>
      <c r="N232" s="372"/>
      <c r="O232" s="302"/>
      <c r="P232" s="302"/>
      <c r="Q232" s="372"/>
      <c r="R232" s="302"/>
      <c r="S232" s="302"/>
      <c r="T232" s="320"/>
      <c r="U232" s="372"/>
      <c r="V232" s="372"/>
      <c r="W232" s="372"/>
    </row>
    <row r="233" spans="1:23" s="301" customFormat="1" ht="30" customHeight="1" x14ac:dyDescent="0.2">
      <c r="A233" s="372"/>
      <c r="B233" s="372"/>
      <c r="C233" s="302" t="s">
        <v>2420</v>
      </c>
      <c r="D233" s="302"/>
      <c r="E233" s="302"/>
      <c r="F233" s="302"/>
      <c r="G233" s="302"/>
      <c r="H233" s="302"/>
      <c r="I233" s="372"/>
      <c r="J233" s="372"/>
      <c r="K233" s="302"/>
      <c r="L233" s="302"/>
      <c r="M233" s="302"/>
      <c r="N233" s="372"/>
      <c r="O233" s="302"/>
      <c r="P233" s="302"/>
      <c r="Q233" s="372"/>
      <c r="R233" s="302"/>
      <c r="S233" s="302"/>
      <c r="T233" s="320"/>
      <c r="U233" s="372"/>
      <c r="V233" s="372"/>
      <c r="W233" s="372"/>
    </row>
    <row r="234" spans="1:23" s="301" customFormat="1" ht="30" customHeight="1" x14ac:dyDescent="0.2">
      <c r="A234" s="372"/>
      <c r="B234" s="372"/>
      <c r="C234" s="302" t="s">
        <v>2421</v>
      </c>
      <c r="D234" s="302"/>
      <c r="E234" s="302"/>
      <c r="F234" s="302"/>
      <c r="G234" s="302"/>
      <c r="H234" s="302"/>
      <c r="I234" s="372"/>
      <c r="J234" s="372"/>
      <c r="K234" s="302"/>
      <c r="L234" s="302"/>
      <c r="M234" s="302"/>
      <c r="N234" s="372"/>
      <c r="O234" s="302"/>
      <c r="P234" s="302"/>
      <c r="Q234" s="372"/>
      <c r="R234" s="302"/>
      <c r="S234" s="302"/>
      <c r="T234" s="320"/>
      <c r="U234" s="372"/>
      <c r="V234" s="372"/>
      <c r="W234" s="372"/>
    </row>
    <row r="235" spans="1:23" s="301" customFormat="1" ht="30" customHeight="1" x14ac:dyDescent="0.2">
      <c r="A235" s="372"/>
      <c r="B235" s="372"/>
      <c r="C235" s="302" t="s">
        <v>2422</v>
      </c>
      <c r="D235" s="302"/>
      <c r="E235" s="302"/>
      <c r="F235" s="302"/>
      <c r="G235" s="302"/>
      <c r="H235" s="302"/>
      <c r="I235" s="372"/>
      <c r="J235" s="372"/>
      <c r="K235" s="302"/>
      <c r="L235" s="302"/>
      <c r="M235" s="302"/>
      <c r="N235" s="372"/>
      <c r="O235" s="302"/>
      <c r="P235" s="302"/>
      <c r="Q235" s="372"/>
      <c r="R235" s="302"/>
      <c r="S235" s="302"/>
      <c r="T235" s="320"/>
      <c r="U235" s="372"/>
      <c r="V235" s="372"/>
      <c r="W235" s="372"/>
    </row>
    <row r="236" spans="1:23" s="301" customFormat="1" ht="30" customHeight="1" x14ac:dyDescent="0.2">
      <c r="A236" s="372">
        <v>33</v>
      </c>
      <c r="B236" s="372"/>
      <c r="C236" s="303" t="s">
        <v>2330</v>
      </c>
      <c r="D236" s="303"/>
      <c r="E236" s="303"/>
      <c r="F236" s="303"/>
      <c r="G236" s="303"/>
      <c r="H236" s="303"/>
      <c r="I236" s="304"/>
      <c r="J236" s="304"/>
      <c r="K236" s="303"/>
      <c r="L236" s="303"/>
      <c r="M236" s="303"/>
      <c r="N236" s="304"/>
      <c r="O236" s="303"/>
      <c r="P236" s="303"/>
      <c r="Q236" s="304"/>
      <c r="R236" s="303"/>
      <c r="S236" s="303"/>
      <c r="T236" s="375"/>
      <c r="U236" s="372" t="s">
        <v>2515</v>
      </c>
      <c r="V236" s="372"/>
      <c r="W236" s="372" t="s">
        <v>2521</v>
      </c>
    </row>
    <row r="237" spans="1:23" s="301" customFormat="1" ht="30" customHeight="1" x14ac:dyDescent="0.2">
      <c r="A237" s="372"/>
      <c r="B237" s="372"/>
      <c r="C237" s="302" t="s">
        <v>2423</v>
      </c>
      <c r="D237" s="302"/>
      <c r="E237" s="302"/>
      <c r="F237" s="302"/>
      <c r="G237" s="302"/>
      <c r="H237" s="302"/>
      <c r="I237" s="372"/>
      <c r="J237" s="372"/>
      <c r="K237" s="302"/>
      <c r="L237" s="302"/>
      <c r="M237" s="302"/>
      <c r="N237" s="372"/>
      <c r="O237" s="302"/>
      <c r="P237" s="302"/>
      <c r="Q237" s="372"/>
      <c r="R237" s="302"/>
      <c r="S237" s="302"/>
      <c r="T237" s="320"/>
      <c r="U237" s="372"/>
      <c r="V237" s="372"/>
      <c r="W237" s="372"/>
    </row>
    <row r="238" spans="1:23" s="301" customFormat="1" ht="30" customHeight="1" x14ac:dyDescent="0.2">
      <c r="A238" s="372"/>
      <c r="B238" s="372"/>
      <c r="C238" s="302" t="s">
        <v>1844</v>
      </c>
      <c r="D238" s="302"/>
      <c r="E238" s="302"/>
      <c r="F238" s="302"/>
      <c r="G238" s="302"/>
      <c r="H238" s="302"/>
      <c r="I238" s="372"/>
      <c r="J238" s="372"/>
      <c r="K238" s="302"/>
      <c r="L238" s="302"/>
      <c r="M238" s="302"/>
      <c r="N238" s="372"/>
      <c r="O238" s="302"/>
      <c r="P238" s="302"/>
      <c r="Q238" s="372"/>
      <c r="R238" s="302"/>
      <c r="S238" s="302"/>
      <c r="T238" s="320"/>
      <c r="U238" s="372"/>
      <c r="V238" s="372"/>
      <c r="W238" s="372"/>
    </row>
    <row r="239" spans="1:23" s="301" customFormat="1" ht="30" customHeight="1" x14ac:dyDescent="0.2">
      <c r="A239" s="372">
        <v>34</v>
      </c>
      <c r="B239" s="372"/>
      <c r="C239" s="303" t="s">
        <v>2331</v>
      </c>
      <c r="D239" s="303"/>
      <c r="E239" s="303"/>
      <c r="F239" s="303"/>
      <c r="G239" s="303"/>
      <c r="H239" s="303"/>
      <c r="I239" s="304"/>
      <c r="J239" s="304"/>
      <c r="K239" s="303"/>
      <c r="L239" s="303"/>
      <c r="M239" s="303"/>
      <c r="N239" s="304"/>
      <c r="O239" s="303"/>
      <c r="P239" s="303"/>
      <c r="Q239" s="304"/>
      <c r="R239" s="303"/>
      <c r="S239" s="303"/>
      <c r="T239" s="375"/>
      <c r="U239" s="372" t="s">
        <v>2515</v>
      </c>
      <c r="V239" s="372"/>
      <c r="W239" s="372" t="s">
        <v>2521</v>
      </c>
    </row>
    <row r="240" spans="1:23" s="301" customFormat="1" ht="30" customHeight="1" x14ac:dyDescent="0.2">
      <c r="A240" s="372"/>
      <c r="B240" s="372"/>
      <c r="C240" s="302" t="s">
        <v>2424</v>
      </c>
      <c r="D240" s="302"/>
      <c r="E240" s="302"/>
      <c r="F240" s="302"/>
      <c r="G240" s="302"/>
      <c r="H240" s="302"/>
      <c r="I240" s="372"/>
      <c r="J240" s="372"/>
      <c r="K240" s="302"/>
      <c r="L240" s="302"/>
      <c r="M240" s="302"/>
      <c r="N240" s="372"/>
      <c r="O240" s="302"/>
      <c r="P240" s="302"/>
      <c r="Q240" s="372"/>
      <c r="R240" s="302"/>
      <c r="S240" s="302"/>
      <c r="T240" s="320"/>
      <c r="U240" s="372"/>
      <c r="V240" s="372"/>
      <c r="W240" s="372"/>
    </row>
    <row r="241" spans="1:26" s="307" customFormat="1" ht="30" customHeight="1" x14ac:dyDescent="0.25">
      <c r="A241" s="293"/>
      <c r="B241" s="293"/>
      <c r="C241" s="305" t="s">
        <v>2425</v>
      </c>
      <c r="D241" s="305"/>
      <c r="E241" s="305"/>
      <c r="F241" s="305"/>
      <c r="G241" s="305"/>
      <c r="H241" s="367"/>
      <c r="I241" s="369"/>
      <c r="J241" s="369"/>
      <c r="K241" s="305"/>
      <c r="L241" s="305"/>
      <c r="M241" s="367"/>
      <c r="N241" s="369"/>
      <c r="O241" s="305"/>
      <c r="P241" s="305"/>
      <c r="Q241" s="369"/>
      <c r="R241" s="305"/>
      <c r="S241" s="305"/>
      <c r="T241" s="316"/>
      <c r="U241" s="306"/>
      <c r="V241" s="306"/>
      <c r="W241" s="306"/>
    </row>
    <row r="242" spans="1:26" s="301" customFormat="1" ht="30" customHeight="1" x14ac:dyDescent="0.2">
      <c r="A242" s="308"/>
      <c r="B242" s="308"/>
      <c r="C242" s="309" t="s">
        <v>2426</v>
      </c>
      <c r="D242" s="309"/>
      <c r="E242" s="309"/>
      <c r="F242" s="309"/>
      <c r="G242" s="309"/>
      <c r="H242" s="309"/>
      <c r="I242" s="308"/>
      <c r="J242" s="308"/>
      <c r="K242" s="309"/>
      <c r="L242" s="309"/>
      <c r="M242" s="309"/>
      <c r="N242" s="308"/>
      <c r="O242" s="309"/>
      <c r="P242" s="309"/>
      <c r="Q242" s="308"/>
      <c r="R242" s="309"/>
      <c r="S242" s="309"/>
      <c r="T242" s="321"/>
      <c r="U242" s="308"/>
      <c r="V242" s="308"/>
      <c r="W242" s="308"/>
    </row>
    <row r="244" spans="1:26" x14ac:dyDescent="0.2">
      <c r="J244" s="335"/>
    </row>
    <row r="245" spans="1:26" x14ac:dyDescent="0.2">
      <c r="J245" s="335"/>
      <c r="W245" s="290">
        <f>89-15</f>
        <v>74</v>
      </c>
    </row>
    <row r="246" spans="1:26" x14ac:dyDescent="0.2">
      <c r="C246" s="290">
        <f>67*9133</f>
        <v>611911</v>
      </c>
      <c r="J246" s="336"/>
      <c r="Z246" s="290">
        <f>Z95+AA95</f>
        <v>0</v>
      </c>
    </row>
    <row r="247" spans="1:26" x14ac:dyDescent="0.2">
      <c r="C247" s="290">
        <f>C246*30%</f>
        <v>183573.3</v>
      </c>
      <c r="F247" s="290">
        <f>44+27+14+22+6</f>
        <v>113</v>
      </c>
      <c r="G247" s="290">
        <f>71-7</f>
        <v>64</v>
      </c>
      <c r="H247" s="297">
        <f>23+14+60</f>
        <v>97</v>
      </c>
    </row>
    <row r="248" spans="1:26" x14ac:dyDescent="0.2">
      <c r="F248" s="362" t="s">
        <v>2771</v>
      </c>
      <c r="G248" s="362">
        <v>60</v>
      </c>
    </row>
    <row r="249" spans="1:26" x14ac:dyDescent="0.2">
      <c r="C249" s="290" t="str">
        <f>C43</f>
        <v>Lê Trần Ngọc Lam</v>
      </c>
      <c r="F249" s="362" t="s">
        <v>2687</v>
      </c>
      <c r="G249" s="362">
        <v>53</v>
      </c>
      <c r="Z249" s="290">
        <f>87-42</f>
        <v>45</v>
      </c>
    </row>
    <row r="250" spans="1:26" x14ac:dyDescent="0.2">
      <c r="F250" s="362" t="s">
        <v>2772</v>
      </c>
      <c r="G250" s="362">
        <v>23</v>
      </c>
      <c r="Z250" s="290">
        <f>Z249-15</f>
        <v>30</v>
      </c>
    </row>
    <row r="251" spans="1:26" x14ac:dyDescent="0.2">
      <c r="C251" s="290">
        <f>54*9133</f>
        <v>493182</v>
      </c>
      <c r="F251" s="362" t="s">
        <v>2773</v>
      </c>
      <c r="G251" s="362">
        <v>14</v>
      </c>
      <c r="H251" s="297">
        <f>67*42</f>
        <v>2814</v>
      </c>
    </row>
    <row r="252" spans="1:26" x14ac:dyDescent="0.2">
      <c r="C252" s="290">
        <f>C251*30%</f>
        <v>147954.6</v>
      </c>
      <c r="F252" s="362" t="s">
        <v>2774</v>
      </c>
      <c r="G252" s="362">
        <v>6</v>
      </c>
      <c r="J252" s="335"/>
    </row>
    <row r="253" spans="1:26" ht="31.5" x14ac:dyDescent="0.2">
      <c r="C253" s="290">
        <f>28*9133</f>
        <v>255724</v>
      </c>
      <c r="F253" s="362" t="s">
        <v>2775</v>
      </c>
      <c r="G253" s="362">
        <v>3</v>
      </c>
      <c r="J253" s="335"/>
    </row>
    <row r="254" spans="1:26" x14ac:dyDescent="0.2">
      <c r="C254" s="290">
        <f>C253*30%</f>
        <v>76717.2</v>
      </c>
      <c r="F254" s="362" t="s">
        <v>2776</v>
      </c>
      <c r="G254" s="362">
        <v>7</v>
      </c>
      <c r="J254" s="336"/>
    </row>
    <row r="255" spans="1:26" x14ac:dyDescent="0.2">
      <c r="F255" s="362"/>
      <c r="G255" s="362">
        <f>G254+G253+G252+G251+G250</f>
        <v>53</v>
      </c>
      <c r="H255" s="337"/>
      <c r="M255" s="297">
        <f>168-10</f>
        <v>158</v>
      </c>
    </row>
    <row r="256" spans="1:26" x14ac:dyDescent="0.2">
      <c r="M256" s="297">
        <f>134-11</f>
        <v>123</v>
      </c>
    </row>
    <row r="259" spans="7:20" x14ac:dyDescent="0.2">
      <c r="G259" s="290">
        <f>4500*12*5</f>
        <v>270000</v>
      </c>
    </row>
    <row r="261" spans="7:20" x14ac:dyDescent="0.2">
      <c r="G261" s="290">
        <f>600*6.8%*12*5</f>
        <v>2448</v>
      </c>
    </row>
    <row r="266" spans="7:20" x14ac:dyDescent="0.2">
      <c r="T266" s="318" t="s">
        <v>2795</v>
      </c>
    </row>
  </sheetData>
  <autoFilter ref="AA1:AA266" xr:uid="{00000000-0009-0000-0000-000000000000}"/>
  <mergeCells count="79">
    <mergeCell ref="Y23:Y24"/>
    <mergeCell ref="A212:A215"/>
    <mergeCell ref="A159:A163"/>
    <mergeCell ref="A164:A167"/>
    <mergeCell ref="A168:A172"/>
    <mergeCell ref="A173:A177"/>
    <mergeCell ref="A178:A181"/>
    <mergeCell ref="A183:A187"/>
    <mergeCell ref="A188:A191"/>
    <mergeCell ref="A192:A196"/>
    <mergeCell ref="A197:A200"/>
    <mergeCell ref="A201:A207"/>
    <mergeCell ref="A208:A211"/>
    <mergeCell ref="A155:A158"/>
    <mergeCell ref="A104:A108"/>
    <mergeCell ref="A109:A110"/>
    <mergeCell ref="A136:A143"/>
    <mergeCell ref="A144:A146"/>
    <mergeCell ref="A147:A150"/>
    <mergeCell ref="A151:A154"/>
    <mergeCell ref="X88:X90"/>
    <mergeCell ref="X91:X93"/>
    <mergeCell ref="X94:X98"/>
    <mergeCell ref="A100:A103"/>
    <mergeCell ref="A115:A118"/>
    <mergeCell ref="A119:A122"/>
    <mergeCell ref="A123:A126"/>
    <mergeCell ref="A127:A131"/>
    <mergeCell ref="A132:A135"/>
    <mergeCell ref="X73:X75"/>
    <mergeCell ref="X76:X78"/>
    <mergeCell ref="X79:X83"/>
    <mergeCell ref="X84:X87"/>
    <mergeCell ref="X62:X67"/>
    <mergeCell ref="X68:X72"/>
    <mergeCell ref="X54:X56"/>
    <mergeCell ref="X49:X51"/>
    <mergeCell ref="X52:X53"/>
    <mergeCell ref="X43:X46"/>
    <mergeCell ref="X37:X39"/>
    <mergeCell ref="X40:X42"/>
    <mergeCell ref="X47:X48"/>
    <mergeCell ref="X30:X33"/>
    <mergeCell ref="X34:X36"/>
    <mergeCell ref="X23:X24"/>
    <mergeCell ref="M23:P23"/>
    <mergeCell ref="Q23:Q24"/>
    <mergeCell ref="R23:S23"/>
    <mergeCell ref="T23:T24"/>
    <mergeCell ref="U23:V23"/>
    <mergeCell ref="W23:W24"/>
    <mergeCell ref="C17:T17"/>
    <mergeCell ref="C18:T18"/>
    <mergeCell ref="C19:T19"/>
    <mergeCell ref="C21:T21"/>
    <mergeCell ref="A23:A24"/>
    <mergeCell ref="B23:B24"/>
    <mergeCell ref="C23:C24"/>
    <mergeCell ref="D23:D24"/>
    <mergeCell ref="E23:E24"/>
    <mergeCell ref="F23:F24"/>
    <mergeCell ref="G23:G24"/>
    <mergeCell ref="H23:H24"/>
    <mergeCell ref="I23:L23"/>
    <mergeCell ref="C20:T20"/>
    <mergeCell ref="A6:T7"/>
    <mergeCell ref="A1:C1"/>
    <mergeCell ref="A2:F2"/>
    <mergeCell ref="A3:F3"/>
    <mergeCell ref="A4:T4"/>
    <mergeCell ref="A5:T5"/>
    <mergeCell ref="C14:T14"/>
    <mergeCell ref="C15:T15"/>
    <mergeCell ref="C16:T16"/>
    <mergeCell ref="C9:T9"/>
    <mergeCell ref="C10:T10"/>
    <mergeCell ref="C11:T11"/>
    <mergeCell ref="C12:T12"/>
    <mergeCell ref="C13:T13"/>
  </mergeCells>
  <conditionalFormatting sqref="T6:T22 T1:T3 T25:T1048576">
    <cfRule type="duplicateValues" dxfId="106" priority="13"/>
  </conditionalFormatting>
  <conditionalFormatting sqref="D99:Q1048576 F23:F24 C1:R3 D6:Q22 C6:C36 C38:C61 C63:C1048576 R6:R1048576">
    <cfRule type="duplicateValues" dxfId="105" priority="12"/>
  </conditionalFormatting>
  <conditionalFormatting sqref="F23:F24">
    <cfRule type="duplicateValues" dxfId="104" priority="11"/>
  </conditionalFormatting>
  <conditionalFormatting sqref="E95:E98 E63:E67 E69:E87 E25:E29 E35:E36 E38:E39 E41:E42 E44:E46 E48:E51 E53 E89:E93 F62:F98 E55:E58 E60:F61 F25:F26 F28:F29 E31:F33 F35:F37 F40:F43 F45:F58">
    <cfRule type="duplicateValues" dxfId="103" priority="8"/>
  </conditionalFormatting>
  <conditionalFormatting sqref="C58:D61">
    <cfRule type="duplicateValues" dxfId="102" priority="123"/>
  </conditionalFormatting>
  <conditionalFormatting sqref="E60:E61 E58:F58">
    <cfRule type="duplicateValues" dxfId="101" priority="124"/>
  </conditionalFormatting>
  <conditionalFormatting sqref="R59:R61">
    <cfRule type="duplicateValues" dxfId="100" priority="149"/>
  </conditionalFormatting>
  <conditionalFormatting sqref="T26:T29">
    <cfRule type="duplicateValues" dxfId="99" priority="3"/>
  </conditionalFormatting>
  <conditionalFormatting sqref="C26:C29 R26:R29">
    <cfRule type="duplicateValues" dxfId="98" priority="2"/>
  </conditionalFormatting>
  <conditionalFormatting sqref="E26:E29 F26 F28:F29">
    <cfRule type="duplicateValues" dxfId="97" priority="1"/>
  </conditionalFormatting>
  <printOptions horizontalCentered="1"/>
  <pageMargins left="0.19685039370078741" right="0.19685039370078741" top="0.31496062992125984" bottom="0.15748031496062992" header="0.31496062992125984" footer="0.15748031496062992"/>
  <pageSetup paperSize="9" scale="65" orientation="landscape" r:id="rId1"/>
  <rowBreaks count="3" manualBreakCount="3">
    <brk id="31" max="24" man="1"/>
    <brk id="44" max="16383" man="1"/>
    <brk id="242" max="16383" man="1"/>
  </rowBreaks>
  <colBreaks count="1" manualBreakCount="1">
    <brk id="2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L523"/>
  <sheetViews>
    <sheetView workbookViewId="0">
      <pane ySplit="1" topLeftCell="A411" activePane="bottomLeft" state="frozen"/>
      <selection activeCell="K1" sqref="K1"/>
      <selection pane="bottomLeft" activeCell="H412" sqref="H412:AD434"/>
    </sheetView>
  </sheetViews>
  <sheetFormatPr defaultColWidth="8.88671875" defaultRowHeight="12.75" x14ac:dyDescent="0.2"/>
  <cols>
    <col min="1" max="1" width="4.33203125" style="161" customWidth="1"/>
    <col min="2" max="2" width="8.44140625" style="161" customWidth="1"/>
    <col min="3" max="3" width="20.88671875" style="161" customWidth="1"/>
    <col min="4" max="4" width="17.21875" style="161" customWidth="1"/>
    <col min="5" max="5" width="11.77734375" style="161" customWidth="1"/>
    <col min="6" max="6" width="9.77734375" style="161" customWidth="1"/>
    <col min="7" max="7" width="21" style="161" customWidth="1"/>
    <col min="8" max="8" width="15.33203125" style="161" customWidth="1"/>
    <col min="9" max="9" width="22.88671875" style="161" customWidth="1"/>
    <col min="10" max="10" width="32.88671875" style="161" customWidth="1"/>
    <col min="11" max="11" width="35.44140625" style="161" customWidth="1"/>
    <col min="12" max="15" width="5.77734375" style="161" customWidth="1"/>
    <col min="16" max="16" width="6.5546875" style="161" customWidth="1"/>
    <col min="17" max="22" width="5.77734375" style="161" customWidth="1"/>
    <col min="23" max="23" width="5.77734375" style="161" hidden="1" customWidth="1"/>
    <col min="24" max="24" width="5.77734375" style="161" customWidth="1"/>
    <col min="25" max="25" width="4.88671875" style="161" hidden="1" customWidth="1"/>
    <col min="26" max="26" width="5" style="161" hidden="1" customWidth="1"/>
    <col min="27" max="27" width="5" style="161" customWidth="1"/>
    <col min="28" max="28" width="4.88671875" style="161" customWidth="1"/>
    <col min="29" max="29" width="5.33203125" style="161" customWidth="1"/>
    <col min="30" max="30" width="5.77734375" style="161" customWidth="1"/>
    <col min="31" max="31" width="21.77734375" style="161" customWidth="1"/>
    <col min="32" max="32" width="5.109375" style="161" customWidth="1"/>
    <col min="33" max="33" width="16.33203125" style="161" customWidth="1"/>
    <col min="34" max="34" width="22.6640625" style="161" customWidth="1"/>
    <col min="35" max="36" width="0" style="161" hidden="1" customWidth="1"/>
    <col min="37" max="16384" width="8.88671875" style="161"/>
  </cols>
  <sheetData>
    <row r="2" spans="1:38" ht="15.75" customHeight="1" x14ac:dyDescent="0.2">
      <c r="A2" s="159" t="s">
        <v>2212</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60"/>
      <c r="AG2" s="160"/>
      <c r="AH2" s="160"/>
    </row>
    <row r="3" spans="1:38" x14ac:dyDescent="0.2">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60"/>
      <c r="AG3" s="160"/>
      <c r="AH3" s="160"/>
    </row>
    <row r="4" spans="1:38" x14ac:dyDescent="0.2">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row>
    <row r="5" spans="1:38" ht="15.75" customHeight="1" x14ac:dyDescent="0.2">
      <c r="A5" s="642" t="s">
        <v>1</v>
      </c>
      <c r="B5" s="642" t="s">
        <v>127</v>
      </c>
      <c r="C5" s="642" t="s">
        <v>128</v>
      </c>
      <c r="D5" s="642" t="s">
        <v>908</v>
      </c>
      <c r="E5" s="642" t="s">
        <v>906</v>
      </c>
      <c r="F5" s="642" t="s">
        <v>884</v>
      </c>
      <c r="G5" s="642" t="s">
        <v>885</v>
      </c>
      <c r="H5" s="642" t="s">
        <v>907</v>
      </c>
      <c r="I5" s="642" t="s">
        <v>130</v>
      </c>
      <c r="J5" s="610" t="s">
        <v>131</v>
      </c>
      <c r="K5" s="610"/>
      <c r="L5" s="616" t="s">
        <v>2057</v>
      </c>
      <c r="M5" s="617"/>
      <c r="N5" s="618"/>
      <c r="O5" s="622" t="s">
        <v>1120</v>
      </c>
      <c r="P5" s="623"/>
      <c r="Q5" s="623"/>
      <c r="R5" s="624"/>
      <c r="S5" s="628" t="s">
        <v>1121</v>
      </c>
      <c r="T5" s="629"/>
      <c r="U5" s="629"/>
      <c r="V5" s="629"/>
      <c r="W5" s="629"/>
      <c r="X5" s="629"/>
      <c r="Y5" s="629"/>
      <c r="Z5" s="629"/>
      <c r="AA5" s="604" t="s">
        <v>2068</v>
      </c>
      <c r="AB5" s="634" t="s">
        <v>1109</v>
      </c>
      <c r="AC5" s="610" t="s">
        <v>1037</v>
      </c>
      <c r="AD5" s="610"/>
      <c r="AE5" s="607" t="s">
        <v>17</v>
      </c>
      <c r="AF5" s="162"/>
      <c r="AG5" s="162"/>
      <c r="AH5" s="162"/>
    </row>
    <row r="6" spans="1:38" ht="48" customHeight="1" x14ac:dyDescent="0.2">
      <c r="A6" s="642"/>
      <c r="B6" s="642"/>
      <c r="C6" s="642"/>
      <c r="D6" s="642"/>
      <c r="E6" s="642"/>
      <c r="F6" s="642"/>
      <c r="G6" s="642"/>
      <c r="H6" s="642"/>
      <c r="I6" s="642"/>
      <c r="J6" s="610"/>
      <c r="K6" s="610"/>
      <c r="L6" s="619"/>
      <c r="M6" s="620"/>
      <c r="N6" s="621"/>
      <c r="O6" s="625"/>
      <c r="P6" s="626"/>
      <c r="Q6" s="626"/>
      <c r="R6" s="627"/>
      <c r="S6" s="630"/>
      <c r="T6" s="631"/>
      <c r="U6" s="631"/>
      <c r="V6" s="631"/>
      <c r="W6" s="631"/>
      <c r="X6" s="631"/>
      <c r="Y6" s="631"/>
      <c r="Z6" s="631"/>
      <c r="AA6" s="605"/>
      <c r="AB6" s="634"/>
      <c r="AC6" s="642" t="s">
        <v>132</v>
      </c>
      <c r="AD6" s="642" t="s">
        <v>16</v>
      </c>
      <c r="AE6" s="608"/>
      <c r="AF6" s="607" t="s">
        <v>1</v>
      </c>
      <c r="AG6" s="607" t="s">
        <v>711</v>
      </c>
      <c r="AH6" s="607" t="s">
        <v>712</v>
      </c>
      <c r="AK6" s="644" t="s">
        <v>1051</v>
      </c>
    </row>
    <row r="7" spans="1:38" ht="157.5" customHeight="1" x14ac:dyDescent="0.2">
      <c r="A7" s="642"/>
      <c r="B7" s="642"/>
      <c r="C7" s="642"/>
      <c r="D7" s="642"/>
      <c r="E7" s="642"/>
      <c r="F7" s="642"/>
      <c r="G7" s="642"/>
      <c r="H7" s="642"/>
      <c r="I7" s="642"/>
      <c r="J7" s="642" t="s">
        <v>133</v>
      </c>
      <c r="K7" s="642" t="s">
        <v>134</v>
      </c>
      <c r="L7" s="607" t="s">
        <v>1132</v>
      </c>
      <c r="M7" s="607" t="s">
        <v>2058</v>
      </c>
      <c r="N7" s="607" t="s">
        <v>2059</v>
      </c>
      <c r="O7" s="604" t="s">
        <v>1146</v>
      </c>
      <c r="P7" s="643" t="s">
        <v>1133</v>
      </c>
      <c r="Q7" s="632" t="s">
        <v>1142</v>
      </c>
      <c r="R7" s="604" t="s">
        <v>1147</v>
      </c>
      <c r="S7" s="632" t="s">
        <v>1134</v>
      </c>
      <c r="T7" s="632" t="s">
        <v>1135</v>
      </c>
      <c r="U7" s="632" t="s">
        <v>1136</v>
      </c>
      <c r="V7" s="632" t="s">
        <v>1137</v>
      </c>
      <c r="W7" s="632" t="s">
        <v>1138</v>
      </c>
      <c r="X7" s="632" t="s">
        <v>1139</v>
      </c>
      <c r="Y7" s="632" t="s">
        <v>1140</v>
      </c>
      <c r="Z7" s="645" t="s">
        <v>1141</v>
      </c>
      <c r="AA7" s="605"/>
      <c r="AB7" s="634"/>
      <c r="AC7" s="642"/>
      <c r="AD7" s="642"/>
      <c r="AE7" s="608"/>
      <c r="AF7" s="608"/>
      <c r="AG7" s="608"/>
      <c r="AH7" s="608"/>
      <c r="AK7" s="644"/>
    </row>
    <row r="8" spans="1:38" ht="12.75" hidden="1" customHeight="1" x14ac:dyDescent="0.2">
      <c r="A8" s="642"/>
      <c r="B8" s="642"/>
      <c r="C8" s="642"/>
      <c r="D8" s="642"/>
      <c r="E8" s="642"/>
      <c r="F8" s="642"/>
      <c r="G8" s="642"/>
      <c r="H8" s="642"/>
      <c r="I8" s="642"/>
      <c r="J8" s="642"/>
      <c r="K8" s="642"/>
      <c r="L8" s="609"/>
      <c r="M8" s="609"/>
      <c r="N8" s="609"/>
      <c r="O8" s="606"/>
      <c r="P8" s="643"/>
      <c r="Q8" s="632"/>
      <c r="R8" s="606"/>
      <c r="S8" s="632"/>
      <c r="T8" s="632"/>
      <c r="U8" s="632"/>
      <c r="V8" s="632"/>
      <c r="W8" s="632"/>
      <c r="X8" s="632"/>
      <c r="Y8" s="632"/>
      <c r="Z8" s="645"/>
      <c r="AA8" s="606"/>
      <c r="AB8" s="634"/>
      <c r="AC8" s="642"/>
      <c r="AD8" s="642"/>
      <c r="AE8" s="609"/>
      <c r="AF8" s="609"/>
      <c r="AG8" s="609"/>
      <c r="AH8" s="609"/>
      <c r="AK8" s="644"/>
    </row>
    <row r="9" spans="1:38" ht="2.25" hidden="1" customHeight="1" x14ac:dyDescent="0.2">
      <c r="A9" s="642"/>
      <c r="B9" s="642"/>
      <c r="C9" s="642"/>
      <c r="D9" s="642"/>
      <c r="E9" s="642"/>
      <c r="F9" s="642"/>
      <c r="G9" s="642"/>
      <c r="H9" s="642"/>
      <c r="I9" s="642"/>
      <c r="J9" s="199"/>
      <c r="K9" s="199"/>
      <c r="L9" s="199"/>
      <c r="M9" s="199"/>
      <c r="N9" s="199"/>
      <c r="O9" s="199"/>
      <c r="P9" s="199"/>
      <c r="Q9" s="199"/>
      <c r="R9" s="199"/>
      <c r="S9" s="199"/>
      <c r="T9" s="199"/>
      <c r="U9" s="199"/>
      <c r="V9" s="199"/>
      <c r="W9" s="199"/>
      <c r="X9" s="199"/>
      <c r="Y9" s="199"/>
      <c r="Z9" s="199"/>
      <c r="AA9" s="199"/>
      <c r="AB9" s="199"/>
      <c r="AC9" s="199"/>
      <c r="AD9" s="199"/>
      <c r="AE9" s="164" t="s">
        <v>1041</v>
      </c>
      <c r="AF9" s="199"/>
      <c r="AG9" s="199"/>
      <c r="AH9" s="199"/>
    </row>
    <row r="10" spans="1:38" x14ac:dyDescent="0.2">
      <c r="A10" s="165">
        <v>1</v>
      </c>
      <c r="B10" s="200" t="s">
        <v>167</v>
      </c>
      <c r="C10" s="166" t="s">
        <v>29</v>
      </c>
      <c r="D10" s="167" t="s">
        <v>46</v>
      </c>
      <c r="E10" s="168">
        <v>122037342</v>
      </c>
      <c r="F10" s="168" t="s">
        <v>835</v>
      </c>
      <c r="G10" s="168" t="s">
        <v>836</v>
      </c>
      <c r="H10" s="40" t="s">
        <v>775</v>
      </c>
      <c r="I10" s="40" t="s">
        <v>135</v>
      </c>
      <c r="J10" s="40" t="s">
        <v>136</v>
      </c>
      <c r="K10" s="40"/>
      <c r="L10" s="165" t="s">
        <v>1215</v>
      </c>
      <c r="M10" s="40"/>
      <c r="N10" s="40"/>
      <c r="O10" s="165" t="s">
        <v>1215</v>
      </c>
      <c r="P10" s="165"/>
      <c r="Q10" s="165"/>
      <c r="R10" s="165"/>
      <c r="S10" s="40"/>
      <c r="T10" s="40"/>
      <c r="U10" s="165"/>
      <c r="V10" s="165" t="s">
        <v>1215</v>
      </c>
      <c r="W10" s="165"/>
      <c r="X10" s="165"/>
      <c r="Y10" s="40"/>
      <c r="Z10" s="40"/>
      <c r="AA10" s="165">
        <v>3</v>
      </c>
      <c r="AB10" s="165"/>
      <c r="AC10" s="165">
        <v>54</v>
      </c>
      <c r="AD10" s="165">
        <v>4</v>
      </c>
      <c r="AE10" s="169" t="s">
        <v>1042</v>
      </c>
      <c r="AF10" s="40">
        <v>1</v>
      </c>
      <c r="AG10" s="40" t="s">
        <v>708</v>
      </c>
      <c r="AH10" s="40" t="s">
        <v>671</v>
      </c>
    </row>
    <row r="11" spans="1:38" x14ac:dyDescent="0.2">
      <c r="A11" s="165"/>
      <c r="B11" s="165" t="s">
        <v>137</v>
      </c>
      <c r="C11" s="170" t="s">
        <v>138</v>
      </c>
      <c r="D11" s="168"/>
      <c r="E11" s="168"/>
      <c r="F11" s="168"/>
      <c r="G11" s="168"/>
      <c r="H11" s="168"/>
      <c r="I11" s="40"/>
      <c r="J11" s="40"/>
      <c r="K11" s="40"/>
      <c r="L11" s="165"/>
      <c r="M11" s="40"/>
      <c r="N11" s="40"/>
      <c r="O11" s="165"/>
      <c r="P11" s="165"/>
      <c r="Q11" s="165"/>
      <c r="R11" s="165"/>
      <c r="S11" s="40"/>
      <c r="T11" s="40"/>
      <c r="U11" s="165"/>
      <c r="V11" s="165"/>
      <c r="W11" s="165"/>
      <c r="X11" s="165"/>
      <c r="Y11" s="40"/>
      <c r="Z11" s="40"/>
      <c r="AA11" s="165"/>
      <c r="AB11" s="165"/>
      <c r="AC11" s="165"/>
      <c r="AD11" s="165"/>
      <c r="AE11" s="169" t="s">
        <v>1043</v>
      </c>
      <c r="AF11" s="40"/>
      <c r="AG11" s="40" t="s">
        <v>672</v>
      </c>
      <c r="AH11" s="40"/>
      <c r="AK11" s="171">
        <v>67</v>
      </c>
      <c r="AL11" s="171">
        <v>35</v>
      </c>
    </row>
    <row r="12" spans="1:38" x14ac:dyDescent="0.2">
      <c r="A12" s="165"/>
      <c r="B12" s="165" t="s">
        <v>139</v>
      </c>
      <c r="C12" s="170" t="s">
        <v>140</v>
      </c>
      <c r="D12" s="168"/>
      <c r="E12" s="168"/>
      <c r="F12" s="168"/>
      <c r="G12" s="168"/>
      <c r="H12" s="168"/>
      <c r="I12" s="40"/>
      <c r="J12" s="40"/>
      <c r="K12" s="40"/>
      <c r="L12" s="165"/>
      <c r="M12" s="40"/>
      <c r="N12" s="40"/>
      <c r="O12" s="165"/>
      <c r="P12" s="165"/>
      <c r="Q12" s="165"/>
      <c r="R12" s="165"/>
      <c r="S12" s="40"/>
      <c r="T12" s="40"/>
      <c r="U12" s="165"/>
      <c r="V12" s="165"/>
      <c r="W12" s="165"/>
      <c r="X12" s="165"/>
      <c r="Y12" s="40"/>
      <c r="Z12" s="40"/>
      <c r="AA12" s="165"/>
      <c r="AB12" s="165"/>
      <c r="AC12" s="165"/>
      <c r="AD12" s="165"/>
      <c r="AE12" s="40"/>
      <c r="AF12" s="40"/>
      <c r="AG12" s="40" t="s">
        <v>685</v>
      </c>
      <c r="AH12" s="40"/>
      <c r="AK12" s="171">
        <v>54</v>
      </c>
      <c r="AL12" s="171">
        <v>42</v>
      </c>
    </row>
    <row r="13" spans="1:38" x14ac:dyDescent="0.2">
      <c r="A13" s="165">
        <v>2</v>
      </c>
      <c r="B13" s="200" t="s">
        <v>167</v>
      </c>
      <c r="C13" s="166" t="s">
        <v>56</v>
      </c>
      <c r="D13" s="167" t="s">
        <v>57</v>
      </c>
      <c r="E13" s="168">
        <v>113410058</v>
      </c>
      <c r="F13" s="168" t="s">
        <v>837</v>
      </c>
      <c r="G13" s="168" t="s">
        <v>838</v>
      </c>
      <c r="H13" s="40" t="s">
        <v>775</v>
      </c>
      <c r="I13" s="40" t="s">
        <v>135</v>
      </c>
      <c r="J13" s="40" t="s">
        <v>141</v>
      </c>
      <c r="K13" s="40"/>
      <c r="L13" s="165" t="s">
        <v>1215</v>
      </c>
      <c r="M13" s="40"/>
      <c r="N13" s="40"/>
      <c r="O13" s="165" t="s">
        <v>1215</v>
      </c>
      <c r="P13" s="165"/>
      <c r="Q13" s="165"/>
      <c r="R13" s="165"/>
      <c r="S13" s="40"/>
      <c r="T13" s="40"/>
      <c r="U13" s="165"/>
      <c r="V13" s="165" t="s">
        <v>1215</v>
      </c>
      <c r="W13" s="165"/>
      <c r="X13" s="165"/>
      <c r="Y13" s="40"/>
      <c r="Z13" s="40"/>
      <c r="AA13" s="165">
        <v>6</v>
      </c>
      <c r="AB13" s="165"/>
      <c r="AC13" s="165">
        <v>54</v>
      </c>
      <c r="AD13" s="165">
        <v>2</v>
      </c>
      <c r="AE13" s="40"/>
      <c r="AF13" s="40">
        <v>2</v>
      </c>
      <c r="AG13" s="40" t="s">
        <v>709</v>
      </c>
      <c r="AH13" s="40" t="s">
        <v>671</v>
      </c>
      <c r="AK13" s="171">
        <v>28</v>
      </c>
      <c r="AL13" s="171">
        <v>21</v>
      </c>
    </row>
    <row r="14" spans="1:38" x14ac:dyDescent="0.2">
      <c r="A14" s="165"/>
      <c r="B14" s="165" t="s">
        <v>142</v>
      </c>
      <c r="C14" s="170" t="s">
        <v>143</v>
      </c>
      <c r="D14" s="168"/>
      <c r="E14" s="168"/>
      <c r="F14" s="168"/>
      <c r="G14" s="168"/>
      <c r="H14" s="168"/>
      <c r="I14" s="40"/>
      <c r="J14" s="40"/>
      <c r="K14" s="40"/>
      <c r="L14" s="165"/>
      <c r="M14" s="40"/>
      <c r="N14" s="40"/>
      <c r="O14" s="165"/>
      <c r="P14" s="165"/>
      <c r="Q14" s="165"/>
      <c r="R14" s="165"/>
      <c r="S14" s="40"/>
      <c r="T14" s="40"/>
      <c r="U14" s="165"/>
      <c r="V14" s="165"/>
      <c r="W14" s="165"/>
      <c r="X14" s="165"/>
      <c r="Y14" s="40"/>
      <c r="Z14" s="40"/>
      <c r="AA14" s="165"/>
      <c r="AB14" s="165"/>
      <c r="AC14" s="165"/>
      <c r="AD14" s="165"/>
      <c r="AE14" s="40"/>
      <c r="AF14" s="40">
        <v>3</v>
      </c>
      <c r="AG14" s="40"/>
      <c r="AH14" s="40"/>
      <c r="AK14" s="171"/>
      <c r="AL14" s="171">
        <f>AL13+AL12+AL11</f>
        <v>98</v>
      </c>
    </row>
    <row r="15" spans="1:38" x14ac:dyDescent="0.2">
      <c r="A15" s="165"/>
      <c r="B15" s="165" t="s">
        <v>145</v>
      </c>
      <c r="C15" s="170" t="s">
        <v>144</v>
      </c>
      <c r="D15" s="168"/>
      <c r="E15" s="168"/>
      <c r="F15" s="168"/>
      <c r="G15" s="168"/>
      <c r="H15" s="168"/>
      <c r="I15" s="40"/>
      <c r="J15" s="40"/>
      <c r="K15" s="40"/>
      <c r="L15" s="165"/>
      <c r="M15" s="40"/>
      <c r="N15" s="40"/>
      <c r="O15" s="165"/>
      <c r="P15" s="165"/>
      <c r="Q15" s="165"/>
      <c r="R15" s="165"/>
      <c r="S15" s="40"/>
      <c r="T15" s="40"/>
      <c r="U15" s="165"/>
      <c r="V15" s="165"/>
      <c r="W15" s="165"/>
      <c r="X15" s="165"/>
      <c r="Y15" s="40"/>
      <c r="Z15" s="40"/>
      <c r="AA15" s="165"/>
      <c r="AB15" s="165"/>
      <c r="AC15" s="165"/>
      <c r="AD15" s="165"/>
      <c r="AE15" s="40"/>
      <c r="AF15" s="40"/>
      <c r="AG15" s="40"/>
      <c r="AH15" s="40"/>
    </row>
    <row r="16" spans="1:38" x14ac:dyDescent="0.2">
      <c r="A16" s="165"/>
      <c r="B16" s="165" t="s">
        <v>137</v>
      </c>
      <c r="C16" s="170" t="s">
        <v>143</v>
      </c>
      <c r="D16" s="168"/>
      <c r="E16" s="168"/>
      <c r="F16" s="168"/>
      <c r="G16" s="168"/>
      <c r="H16" s="168"/>
      <c r="I16" s="40"/>
      <c r="J16" s="40"/>
      <c r="K16" s="40"/>
      <c r="L16" s="165"/>
      <c r="M16" s="40"/>
      <c r="N16" s="40"/>
      <c r="O16" s="165"/>
      <c r="P16" s="165"/>
      <c r="Q16" s="165"/>
      <c r="R16" s="165"/>
      <c r="S16" s="40"/>
      <c r="T16" s="40"/>
      <c r="U16" s="165"/>
      <c r="V16" s="165"/>
      <c r="W16" s="165"/>
      <c r="X16" s="165"/>
      <c r="Y16" s="40"/>
      <c r="Z16" s="40"/>
      <c r="AA16" s="165"/>
      <c r="AB16" s="165"/>
      <c r="AC16" s="165"/>
      <c r="AD16" s="165"/>
      <c r="AE16" s="40"/>
      <c r="AF16" s="40"/>
      <c r="AG16" s="40"/>
      <c r="AH16" s="40"/>
    </row>
    <row r="17" spans="1:34" x14ac:dyDescent="0.2">
      <c r="A17" s="165"/>
      <c r="B17" s="165" t="s">
        <v>139</v>
      </c>
      <c r="C17" s="170" t="s">
        <v>146</v>
      </c>
      <c r="D17" s="168"/>
      <c r="E17" s="168"/>
      <c r="F17" s="168"/>
      <c r="G17" s="168"/>
      <c r="H17" s="168"/>
      <c r="I17" s="40"/>
      <c r="J17" s="40"/>
      <c r="K17" s="40"/>
      <c r="L17" s="165"/>
      <c r="M17" s="40"/>
      <c r="N17" s="40"/>
      <c r="O17" s="165"/>
      <c r="P17" s="165"/>
      <c r="Q17" s="165"/>
      <c r="R17" s="165"/>
      <c r="S17" s="40"/>
      <c r="T17" s="40"/>
      <c r="U17" s="165"/>
      <c r="V17" s="165"/>
      <c r="W17" s="165"/>
      <c r="X17" s="165"/>
      <c r="Y17" s="40"/>
      <c r="Z17" s="40"/>
      <c r="AA17" s="165"/>
      <c r="AB17" s="165"/>
      <c r="AC17" s="165"/>
      <c r="AD17" s="165"/>
      <c r="AE17" s="40"/>
      <c r="AF17" s="40">
        <v>4</v>
      </c>
      <c r="AG17" s="40"/>
      <c r="AH17" s="40"/>
    </row>
    <row r="18" spans="1:34" x14ac:dyDescent="0.2">
      <c r="A18" s="165"/>
      <c r="B18" s="165" t="s">
        <v>139</v>
      </c>
      <c r="C18" s="170" t="s">
        <v>147</v>
      </c>
      <c r="D18" s="168"/>
      <c r="E18" s="168"/>
      <c r="F18" s="168"/>
      <c r="G18" s="168"/>
      <c r="H18" s="168"/>
      <c r="I18" s="40"/>
      <c r="J18" s="40"/>
      <c r="K18" s="40"/>
      <c r="L18" s="165"/>
      <c r="M18" s="40"/>
      <c r="N18" s="40"/>
      <c r="O18" s="165"/>
      <c r="P18" s="165"/>
      <c r="Q18" s="165"/>
      <c r="R18" s="165"/>
      <c r="S18" s="40"/>
      <c r="T18" s="40"/>
      <c r="U18" s="165"/>
      <c r="V18" s="165"/>
      <c r="W18" s="165"/>
      <c r="X18" s="165"/>
      <c r="Y18" s="40"/>
      <c r="Z18" s="40"/>
      <c r="AA18" s="165"/>
      <c r="AB18" s="165"/>
      <c r="AC18" s="165"/>
      <c r="AD18" s="165"/>
      <c r="AE18" s="40"/>
      <c r="AF18" s="40">
        <v>5</v>
      </c>
      <c r="AG18" s="40"/>
      <c r="AH18" s="40"/>
    </row>
    <row r="19" spans="1:34" x14ac:dyDescent="0.2">
      <c r="A19" s="165">
        <v>3</v>
      </c>
      <c r="B19" s="200" t="s">
        <v>167</v>
      </c>
      <c r="C19" s="166" t="s">
        <v>63</v>
      </c>
      <c r="D19" s="167" t="s">
        <v>64</v>
      </c>
      <c r="E19" s="168" t="s">
        <v>163</v>
      </c>
      <c r="F19" s="168" t="s">
        <v>839</v>
      </c>
      <c r="G19" s="168" t="s">
        <v>772</v>
      </c>
      <c r="H19" s="40" t="s">
        <v>775</v>
      </c>
      <c r="I19" s="40" t="s">
        <v>148</v>
      </c>
      <c r="J19" s="40" t="s">
        <v>149</v>
      </c>
      <c r="K19" s="40"/>
      <c r="L19" s="165" t="s">
        <v>1215</v>
      </c>
      <c r="M19" s="40"/>
      <c r="N19" s="40"/>
      <c r="O19" s="165" t="s">
        <v>1215</v>
      </c>
      <c r="P19" s="165"/>
      <c r="Q19" s="165"/>
      <c r="R19" s="165"/>
      <c r="S19" s="40"/>
      <c r="T19" s="40"/>
      <c r="U19" s="165"/>
      <c r="V19" s="165" t="s">
        <v>1215</v>
      </c>
      <c r="W19" s="165"/>
      <c r="X19" s="165"/>
      <c r="Y19" s="40"/>
      <c r="Z19" s="40"/>
      <c r="AA19" s="165">
        <v>4</v>
      </c>
      <c r="AB19" s="165"/>
      <c r="AC19" s="165">
        <v>54</v>
      </c>
      <c r="AD19" s="165">
        <v>3</v>
      </c>
      <c r="AE19" s="40"/>
      <c r="AF19" s="40">
        <v>3</v>
      </c>
      <c r="AG19" s="40" t="s">
        <v>710</v>
      </c>
      <c r="AH19" s="40" t="s">
        <v>713</v>
      </c>
    </row>
    <row r="20" spans="1:34" x14ac:dyDescent="0.2">
      <c r="A20" s="165"/>
      <c r="B20" s="165" t="s">
        <v>150</v>
      </c>
      <c r="C20" s="170" t="s">
        <v>151</v>
      </c>
      <c r="D20" s="168"/>
      <c r="E20" s="168"/>
      <c r="F20" s="168"/>
      <c r="G20" s="168"/>
      <c r="H20" s="168"/>
      <c r="I20" s="40"/>
      <c r="J20" s="40"/>
      <c r="K20" s="40"/>
      <c r="L20" s="165"/>
      <c r="M20" s="40"/>
      <c r="N20" s="40"/>
      <c r="O20" s="165"/>
      <c r="P20" s="165"/>
      <c r="Q20" s="165"/>
      <c r="R20" s="165"/>
      <c r="S20" s="40"/>
      <c r="T20" s="40"/>
      <c r="U20" s="165"/>
      <c r="V20" s="165"/>
      <c r="W20" s="165"/>
      <c r="X20" s="165"/>
      <c r="Y20" s="40"/>
      <c r="Z20" s="40"/>
      <c r="AA20" s="165"/>
      <c r="AB20" s="165"/>
      <c r="AC20" s="165"/>
      <c r="AD20" s="165"/>
      <c r="AE20" s="40"/>
      <c r="AF20" s="40"/>
      <c r="AG20" s="40"/>
      <c r="AH20" s="40"/>
    </row>
    <row r="21" spans="1:34" x14ac:dyDescent="0.2">
      <c r="A21" s="165"/>
      <c r="B21" s="165" t="s">
        <v>139</v>
      </c>
      <c r="C21" s="170" t="s">
        <v>152</v>
      </c>
      <c r="D21" s="168"/>
      <c r="E21" s="168"/>
      <c r="F21" s="168"/>
      <c r="G21" s="168"/>
      <c r="H21" s="168"/>
      <c r="I21" s="40"/>
      <c r="J21" s="40"/>
      <c r="K21" s="40"/>
      <c r="L21" s="165"/>
      <c r="M21" s="40"/>
      <c r="N21" s="40"/>
      <c r="O21" s="165"/>
      <c r="P21" s="165"/>
      <c r="Q21" s="165"/>
      <c r="R21" s="165"/>
      <c r="S21" s="40"/>
      <c r="T21" s="40"/>
      <c r="U21" s="165"/>
      <c r="V21" s="165"/>
      <c r="W21" s="165"/>
      <c r="X21" s="165"/>
      <c r="Y21" s="40"/>
      <c r="Z21" s="40"/>
      <c r="AA21" s="165"/>
      <c r="AB21" s="165"/>
      <c r="AC21" s="165"/>
      <c r="AD21" s="165"/>
      <c r="AE21" s="40"/>
      <c r="AF21" s="40">
        <v>6</v>
      </c>
      <c r="AG21" s="40"/>
      <c r="AH21" s="40"/>
    </row>
    <row r="22" spans="1:34" x14ac:dyDescent="0.2">
      <c r="A22" s="165"/>
      <c r="B22" s="165" t="s">
        <v>139</v>
      </c>
      <c r="C22" s="170" t="s">
        <v>153</v>
      </c>
      <c r="D22" s="168"/>
      <c r="E22" s="168"/>
      <c r="F22" s="168"/>
      <c r="G22" s="168"/>
      <c r="H22" s="168"/>
      <c r="I22" s="40"/>
      <c r="J22" s="40"/>
      <c r="K22" s="40"/>
      <c r="L22" s="165"/>
      <c r="M22" s="40"/>
      <c r="N22" s="40"/>
      <c r="O22" s="165"/>
      <c r="P22" s="165"/>
      <c r="Q22" s="165"/>
      <c r="R22" s="165"/>
      <c r="S22" s="40"/>
      <c r="T22" s="40"/>
      <c r="U22" s="165"/>
      <c r="V22" s="165"/>
      <c r="W22" s="165"/>
      <c r="X22" s="165"/>
      <c r="Y22" s="40"/>
      <c r="Z22" s="40"/>
      <c r="AA22" s="165"/>
      <c r="AB22" s="165"/>
      <c r="AC22" s="165"/>
      <c r="AD22" s="165"/>
      <c r="AE22" s="40"/>
      <c r="AF22" s="40">
        <v>7</v>
      </c>
      <c r="AG22" s="40"/>
      <c r="AH22" s="40"/>
    </row>
    <row r="23" spans="1:34" x14ac:dyDescent="0.2">
      <c r="A23" s="165">
        <v>4</v>
      </c>
      <c r="B23" s="200" t="s">
        <v>167</v>
      </c>
      <c r="C23" s="166" t="s">
        <v>27</v>
      </c>
      <c r="D23" s="167" t="s">
        <v>45</v>
      </c>
      <c r="E23" s="168">
        <v>168346756</v>
      </c>
      <c r="F23" s="168" t="s">
        <v>840</v>
      </c>
      <c r="G23" s="168" t="s">
        <v>787</v>
      </c>
      <c r="H23" s="40" t="s">
        <v>775</v>
      </c>
      <c r="I23" s="40" t="s">
        <v>154</v>
      </c>
      <c r="J23" s="40" t="s">
        <v>155</v>
      </c>
      <c r="K23" s="40"/>
      <c r="L23" s="165" t="s">
        <v>1215</v>
      </c>
      <c r="M23" s="40"/>
      <c r="N23" s="40"/>
      <c r="O23" s="165" t="s">
        <v>1215</v>
      </c>
      <c r="P23" s="165"/>
      <c r="Q23" s="165"/>
      <c r="R23" s="165"/>
      <c r="S23" s="40"/>
      <c r="T23" s="40"/>
      <c r="U23" s="165"/>
      <c r="V23" s="165" t="s">
        <v>1215</v>
      </c>
      <c r="W23" s="165"/>
      <c r="X23" s="165"/>
      <c r="Y23" s="40"/>
      <c r="Z23" s="40"/>
      <c r="AA23" s="165">
        <v>3</v>
      </c>
      <c r="AB23" s="165"/>
      <c r="AC23" s="165">
        <v>67</v>
      </c>
      <c r="AD23" s="165">
        <v>4</v>
      </c>
      <c r="AE23" s="40"/>
      <c r="AF23" s="40">
        <v>4</v>
      </c>
      <c r="AG23" s="40" t="s">
        <v>714</v>
      </c>
      <c r="AH23" s="40" t="s">
        <v>716</v>
      </c>
    </row>
    <row r="24" spans="1:34" x14ac:dyDescent="0.2">
      <c r="A24" s="165"/>
      <c r="B24" s="165" t="s">
        <v>137</v>
      </c>
      <c r="C24" s="170" t="s">
        <v>156</v>
      </c>
      <c r="D24" s="168"/>
      <c r="E24" s="168"/>
      <c r="F24" s="168"/>
      <c r="G24" s="168"/>
      <c r="H24" s="168"/>
      <c r="I24" s="40"/>
      <c r="J24" s="40"/>
      <c r="K24" s="40"/>
      <c r="L24" s="165"/>
      <c r="M24" s="40"/>
      <c r="N24" s="40"/>
      <c r="O24" s="165"/>
      <c r="P24" s="165"/>
      <c r="Q24" s="165"/>
      <c r="R24" s="165"/>
      <c r="S24" s="40"/>
      <c r="T24" s="40"/>
      <c r="U24" s="165"/>
      <c r="V24" s="165"/>
      <c r="W24" s="165"/>
      <c r="X24" s="165"/>
      <c r="Y24" s="40"/>
      <c r="Z24" s="40"/>
      <c r="AA24" s="165"/>
      <c r="AB24" s="165"/>
      <c r="AC24" s="165"/>
      <c r="AD24" s="165"/>
      <c r="AE24" s="40"/>
      <c r="AF24" s="40"/>
      <c r="AG24" s="40"/>
      <c r="AH24" s="40"/>
    </row>
    <row r="25" spans="1:34" x14ac:dyDescent="0.2">
      <c r="A25" s="165"/>
      <c r="B25" s="165" t="s">
        <v>139</v>
      </c>
      <c r="C25" s="170" t="s">
        <v>157</v>
      </c>
      <c r="D25" s="168"/>
      <c r="E25" s="168"/>
      <c r="F25" s="168"/>
      <c r="G25" s="168"/>
      <c r="H25" s="168"/>
      <c r="I25" s="40"/>
      <c r="J25" s="40"/>
      <c r="K25" s="40"/>
      <c r="L25" s="165"/>
      <c r="M25" s="40"/>
      <c r="N25" s="40"/>
      <c r="O25" s="165"/>
      <c r="P25" s="165"/>
      <c r="Q25" s="165"/>
      <c r="R25" s="165"/>
      <c r="S25" s="40"/>
      <c r="T25" s="40"/>
      <c r="U25" s="165"/>
      <c r="V25" s="165"/>
      <c r="W25" s="165"/>
      <c r="X25" s="165"/>
      <c r="Y25" s="40"/>
      <c r="Z25" s="40"/>
      <c r="AA25" s="165"/>
      <c r="AB25" s="165"/>
      <c r="AC25" s="165"/>
      <c r="AD25" s="165"/>
      <c r="AE25" s="40"/>
      <c r="AF25" s="40"/>
      <c r="AG25" s="40"/>
      <c r="AH25" s="40"/>
    </row>
    <row r="26" spans="1:34" x14ac:dyDescent="0.2">
      <c r="A26" s="165">
        <v>5</v>
      </c>
      <c r="B26" s="200" t="s">
        <v>167</v>
      </c>
      <c r="C26" s="166" t="s">
        <v>70</v>
      </c>
      <c r="D26" s="167" t="s">
        <v>77</v>
      </c>
      <c r="E26" s="168" t="s">
        <v>164</v>
      </c>
      <c r="F26" s="168" t="s">
        <v>841</v>
      </c>
      <c r="G26" s="168" t="s">
        <v>778</v>
      </c>
      <c r="H26" s="40" t="s">
        <v>775</v>
      </c>
      <c r="I26" s="40" t="s">
        <v>158</v>
      </c>
      <c r="J26" s="40" t="s">
        <v>159</v>
      </c>
      <c r="K26" s="40"/>
      <c r="L26" s="165" t="s">
        <v>1215</v>
      </c>
      <c r="M26" s="40"/>
      <c r="N26" s="40"/>
      <c r="O26" s="165" t="s">
        <v>1215</v>
      </c>
      <c r="P26" s="165"/>
      <c r="Q26" s="165"/>
      <c r="R26" s="165"/>
      <c r="S26" s="40"/>
      <c r="T26" s="40"/>
      <c r="U26" s="165"/>
      <c r="V26" s="165" t="s">
        <v>1215</v>
      </c>
      <c r="W26" s="165"/>
      <c r="X26" s="165"/>
      <c r="Y26" s="40"/>
      <c r="Z26" s="40"/>
      <c r="AA26" s="165">
        <v>4</v>
      </c>
      <c r="AB26" s="165"/>
      <c r="AC26" s="165">
        <v>54</v>
      </c>
      <c r="AD26" s="165">
        <v>5</v>
      </c>
      <c r="AE26" s="40"/>
      <c r="AF26" s="40">
        <v>5</v>
      </c>
      <c r="AG26" s="40" t="s">
        <v>715</v>
      </c>
      <c r="AH26" s="40" t="s">
        <v>716</v>
      </c>
    </row>
    <row r="27" spans="1:34" x14ac:dyDescent="0.2">
      <c r="A27" s="165"/>
      <c r="B27" s="165" t="s">
        <v>137</v>
      </c>
      <c r="C27" s="170" t="s">
        <v>162</v>
      </c>
      <c r="D27" s="168"/>
      <c r="E27" s="168"/>
      <c r="F27" s="168"/>
      <c r="G27" s="168"/>
      <c r="H27" s="168"/>
      <c r="I27" s="40"/>
      <c r="J27" s="40"/>
      <c r="K27" s="40"/>
      <c r="L27" s="165"/>
      <c r="M27" s="40"/>
      <c r="N27" s="40"/>
      <c r="O27" s="165"/>
      <c r="P27" s="165"/>
      <c r="Q27" s="165"/>
      <c r="R27" s="165"/>
      <c r="S27" s="40"/>
      <c r="T27" s="40"/>
      <c r="U27" s="165"/>
      <c r="V27" s="165"/>
      <c r="W27" s="165"/>
      <c r="X27" s="165"/>
      <c r="Y27" s="40"/>
      <c r="Z27" s="40"/>
      <c r="AA27" s="165"/>
      <c r="AB27" s="165"/>
      <c r="AC27" s="165"/>
      <c r="AD27" s="165"/>
      <c r="AE27" s="40"/>
      <c r="AF27" s="40">
        <v>6</v>
      </c>
      <c r="AG27" s="40" t="s">
        <v>715</v>
      </c>
      <c r="AH27" s="40" t="s">
        <v>716</v>
      </c>
    </row>
    <row r="28" spans="1:34" x14ac:dyDescent="0.2">
      <c r="A28" s="165"/>
      <c r="B28" s="165" t="s">
        <v>139</v>
      </c>
      <c r="C28" s="170" t="s">
        <v>165</v>
      </c>
      <c r="D28" s="168"/>
      <c r="E28" s="168"/>
      <c r="F28" s="168"/>
      <c r="G28" s="168"/>
      <c r="H28" s="168"/>
      <c r="I28" s="40"/>
      <c r="J28" s="40"/>
      <c r="K28" s="40"/>
      <c r="L28" s="165"/>
      <c r="M28" s="40"/>
      <c r="N28" s="40"/>
      <c r="O28" s="165"/>
      <c r="P28" s="165"/>
      <c r="Q28" s="165"/>
      <c r="R28" s="165"/>
      <c r="S28" s="40"/>
      <c r="T28" s="40"/>
      <c r="U28" s="165"/>
      <c r="V28" s="165"/>
      <c r="W28" s="165"/>
      <c r="X28" s="165"/>
      <c r="Y28" s="40"/>
      <c r="Z28" s="40"/>
      <c r="AA28" s="165"/>
      <c r="AB28" s="165"/>
      <c r="AC28" s="165"/>
      <c r="AD28" s="165"/>
      <c r="AE28" s="40"/>
      <c r="AF28" s="40"/>
      <c r="AG28" s="40"/>
      <c r="AH28" s="40"/>
    </row>
    <row r="29" spans="1:34" x14ac:dyDescent="0.2">
      <c r="A29" s="165"/>
      <c r="B29" s="165" t="s">
        <v>139</v>
      </c>
      <c r="C29" s="170" t="s">
        <v>166</v>
      </c>
      <c r="D29" s="168"/>
      <c r="E29" s="168"/>
      <c r="F29" s="168"/>
      <c r="G29" s="168"/>
      <c r="H29" s="168"/>
      <c r="I29" s="40"/>
      <c r="J29" s="40"/>
      <c r="K29" s="40"/>
      <c r="L29" s="165"/>
      <c r="M29" s="40"/>
      <c r="N29" s="40"/>
      <c r="O29" s="165"/>
      <c r="P29" s="165"/>
      <c r="Q29" s="165"/>
      <c r="R29" s="165"/>
      <c r="S29" s="40"/>
      <c r="T29" s="40"/>
      <c r="U29" s="165"/>
      <c r="V29" s="165"/>
      <c r="W29" s="165"/>
      <c r="X29" s="165"/>
      <c r="Y29" s="40"/>
      <c r="Z29" s="40"/>
      <c r="AA29" s="165"/>
      <c r="AB29" s="165"/>
      <c r="AC29" s="165"/>
      <c r="AD29" s="165"/>
      <c r="AE29" s="40"/>
      <c r="AF29" s="40">
        <v>10</v>
      </c>
      <c r="AG29" s="40"/>
      <c r="AH29" s="40"/>
    </row>
    <row r="30" spans="1:34" x14ac:dyDescent="0.2">
      <c r="A30" s="165">
        <v>6</v>
      </c>
      <c r="B30" s="200" t="s">
        <v>167</v>
      </c>
      <c r="C30" s="166" t="s">
        <v>117</v>
      </c>
      <c r="D30" s="167" t="s">
        <v>118</v>
      </c>
      <c r="E30" s="168" t="s">
        <v>168</v>
      </c>
      <c r="F30" s="168" t="s">
        <v>806</v>
      </c>
      <c r="G30" s="168" t="s">
        <v>772</v>
      </c>
      <c r="H30" s="40" t="s">
        <v>775</v>
      </c>
      <c r="I30" s="40" t="s">
        <v>154</v>
      </c>
      <c r="J30" s="40" t="s">
        <v>169</v>
      </c>
      <c r="K30" s="40"/>
      <c r="L30" s="165" t="s">
        <v>1215</v>
      </c>
      <c r="M30" s="40"/>
      <c r="N30" s="40"/>
      <c r="O30" s="165" t="s">
        <v>1215</v>
      </c>
      <c r="P30" s="165"/>
      <c r="Q30" s="165"/>
      <c r="R30" s="165"/>
      <c r="S30" s="40"/>
      <c r="T30" s="40"/>
      <c r="U30" s="165"/>
      <c r="V30" s="165" t="s">
        <v>1215</v>
      </c>
      <c r="W30" s="165"/>
      <c r="X30" s="165"/>
      <c r="Y30" s="40"/>
      <c r="Z30" s="40"/>
      <c r="AA30" s="165">
        <v>4</v>
      </c>
      <c r="AB30" s="165"/>
      <c r="AC30" s="165">
        <v>54</v>
      </c>
      <c r="AD30" s="165">
        <v>3</v>
      </c>
      <c r="AE30" s="40"/>
      <c r="AF30" s="40">
        <v>6</v>
      </c>
      <c r="AG30" s="40" t="s">
        <v>768</v>
      </c>
      <c r="AH30" s="40" t="s">
        <v>769</v>
      </c>
    </row>
    <row r="31" spans="1:34" x14ac:dyDescent="0.2">
      <c r="A31" s="165"/>
      <c r="B31" s="165" t="s">
        <v>137</v>
      </c>
      <c r="C31" s="170" t="s">
        <v>194</v>
      </c>
      <c r="D31" s="168"/>
      <c r="E31" s="168"/>
      <c r="F31" s="168"/>
      <c r="G31" s="168"/>
      <c r="H31" s="168"/>
      <c r="I31" s="40"/>
      <c r="J31" s="40"/>
      <c r="K31" s="40"/>
      <c r="L31" s="165"/>
      <c r="M31" s="40"/>
      <c r="N31" s="40"/>
      <c r="O31" s="165"/>
      <c r="P31" s="165"/>
      <c r="Q31" s="165"/>
      <c r="R31" s="165"/>
      <c r="S31" s="40"/>
      <c r="T31" s="40"/>
      <c r="U31" s="165"/>
      <c r="V31" s="165"/>
      <c r="W31" s="165"/>
      <c r="X31" s="165"/>
      <c r="Y31" s="40"/>
      <c r="Z31" s="40"/>
      <c r="AA31" s="165"/>
      <c r="AB31" s="165"/>
      <c r="AC31" s="165"/>
      <c r="AD31" s="165"/>
      <c r="AE31" s="40"/>
      <c r="AF31" s="40"/>
      <c r="AG31" s="40"/>
      <c r="AH31" s="40"/>
    </row>
    <row r="32" spans="1:34" x14ac:dyDescent="0.2">
      <c r="A32" s="165"/>
      <c r="B32" s="165" t="s">
        <v>139</v>
      </c>
      <c r="C32" s="170" t="s">
        <v>195</v>
      </c>
      <c r="D32" s="168"/>
      <c r="E32" s="168"/>
      <c r="F32" s="168"/>
      <c r="G32" s="168"/>
      <c r="H32" s="168"/>
      <c r="I32" s="40"/>
      <c r="J32" s="40"/>
      <c r="K32" s="40"/>
      <c r="L32" s="165"/>
      <c r="M32" s="40"/>
      <c r="N32" s="40"/>
      <c r="O32" s="165"/>
      <c r="P32" s="165"/>
      <c r="Q32" s="165"/>
      <c r="R32" s="165"/>
      <c r="S32" s="40"/>
      <c r="T32" s="40"/>
      <c r="U32" s="165"/>
      <c r="V32" s="165"/>
      <c r="W32" s="165"/>
      <c r="X32" s="165"/>
      <c r="Y32" s="40"/>
      <c r="Z32" s="40"/>
      <c r="AA32" s="165"/>
      <c r="AB32" s="165"/>
      <c r="AC32" s="165"/>
      <c r="AD32" s="165"/>
      <c r="AE32" s="40"/>
      <c r="AF32" s="40"/>
      <c r="AG32" s="40"/>
      <c r="AH32" s="40"/>
    </row>
    <row r="33" spans="1:34" x14ac:dyDescent="0.2">
      <c r="A33" s="165"/>
      <c r="B33" s="165" t="s">
        <v>139</v>
      </c>
      <c r="C33" s="170" t="s">
        <v>196</v>
      </c>
      <c r="D33" s="168"/>
      <c r="E33" s="168"/>
      <c r="F33" s="168"/>
      <c r="G33" s="168"/>
      <c r="H33" s="168"/>
      <c r="I33" s="40"/>
      <c r="J33" s="40"/>
      <c r="K33" s="40"/>
      <c r="L33" s="165"/>
      <c r="M33" s="40"/>
      <c r="N33" s="40"/>
      <c r="O33" s="165"/>
      <c r="P33" s="165"/>
      <c r="Q33" s="165"/>
      <c r="R33" s="165"/>
      <c r="S33" s="40"/>
      <c r="T33" s="40"/>
      <c r="U33" s="165"/>
      <c r="V33" s="165"/>
      <c r="W33" s="165"/>
      <c r="X33" s="165"/>
      <c r="Y33" s="40"/>
      <c r="Z33" s="40"/>
      <c r="AA33" s="165"/>
      <c r="AB33" s="165"/>
      <c r="AC33" s="165"/>
      <c r="AD33" s="165"/>
      <c r="AE33" s="40"/>
      <c r="AF33" s="40"/>
      <c r="AG33" s="40"/>
      <c r="AH33" s="40"/>
    </row>
    <row r="34" spans="1:34" x14ac:dyDescent="0.2">
      <c r="A34" s="165">
        <v>7</v>
      </c>
      <c r="B34" s="200" t="s">
        <v>167</v>
      </c>
      <c r="C34" s="166" t="s">
        <v>121</v>
      </c>
      <c r="D34" s="167" t="s">
        <v>122</v>
      </c>
      <c r="E34" s="168" t="s">
        <v>197</v>
      </c>
      <c r="F34" s="168" t="s">
        <v>842</v>
      </c>
      <c r="G34" s="168" t="s">
        <v>772</v>
      </c>
      <c r="H34" s="40" t="s">
        <v>775</v>
      </c>
      <c r="I34" s="40" t="s">
        <v>154</v>
      </c>
      <c r="J34" s="40"/>
      <c r="K34" s="40" t="s">
        <v>198</v>
      </c>
      <c r="L34" s="165" t="s">
        <v>1215</v>
      </c>
      <c r="M34" s="40"/>
      <c r="N34" s="40"/>
      <c r="O34" s="165" t="s">
        <v>1215</v>
      </c>
      <c r="P34" s="165"/>
      <c r="Q34" s="165"/>
      <c r="R34" s="165"/>
      <c r="S34" s="40"/>
      <c r="T34" s="40"/>
      <c r="U34" s="165"/>
      <c r="V34" s="165" t="s">
        <v>1215</v>
      </c>
      <c r="W34" s="165"/>
      <c r="X34" s="165"/>
      <c r="Y34" s="40"/>
      <c r="Z34" s="40"/>
      <c r="AA34" s="165">
        <v>4</v>
      </c>
      <c r="AB34" s="165"/>
      <c r="AC34" s="165">
        <v>54</v>
      </c>
      <c r="AD34" s="165">
        <v>3</v>
      </c>
      <c r="AE34" s="40"/>
      <c r="AF34" s="40">
        <v>8</v>
      </c>
      <c r="AG34" s="40"/>
      <c r="AH34" s="40"/>
    </row>
    <row r="35" spans="1:34" x14ac:dyDescent="0.2">
      <c r="A35" s="165"/>
      <c r="B35" s="165" t="s">
        <v>137</v>
      </c>
      <c r="C35" s="170" t="s">
        <v>199</v>
      </c>
      <c r="D35" s="168"/>
      <c r="E35" s="168"/>
      <c r="F35" s="168"/>
      <c r="G35" s="168"/>
      <c r="H35" s="168"/>
      <c r="I35" s="40"/>
      <c r="J35" s="40"/>
      <c r="K35" s="40"/>
      <c r="L35" s="165"/>
      <c r="M35" s="40"/>
      <c r="N35" s="40"/>
      <c r="O35" s="165"/>
      <c r="P35" s="165"/>
      <c r="Q35" s="165"/>
      <c r="R35" s="165"/>
      <c r="S35" s="40"/>
      <c r="T35" s="40"/>
      <c r="U35" s="165"/>
      <c r="V35" s="165"/>
      <c r="W35" s="165"/>
      <c r="X35" s="165"/>
      <c r="Y35" s="40"/>
      <c r="Z35" s="40"/>
      <c r="AA35" s="165"/>
      <c r="AB35" s="165"/>
      <c r="AC35" s="165"/>
      <c r="AD35" s="165"/>
      <c r="AE35" s="40"/>
      <c r="AF35" s="40"/>
      <c r="AG35" s="40"/>
      <c r="AH35" s="40"/>
    </row>
    <row r="36" spans="1:34" x14ac:dyDescent="0.2">
      <c r="A36" s="165"/>
      <c r="B36" s="165" t="s">
        <v>139</v>
      </c>
      <c r="C36" s="170" t="s">
        <v>200</v>
      </c>
      <c r="D36" s="168"/>
      <c r="E36" s="168"/>
      <c r="F36" s="168"/>
      <c r="G36" s="168"/>
      <c r="H36" s="168"/>
      <c r="I36" s="40"/>
      <c r="J36" s="40"/>
      <c r="K36" s="40"/>
      <c r="L36" s="165"/>
      <c r="M36" s="40"/>
      <c r="N36" s="40"/>
      <c r="O36" s="165"/>
      <c r="P36" s="165"/>
      <c r="Q36" s="165"/>
      <c r="R36" s="165"/>
      <c r="S36" s="40"/>
      <c r="T36" s="40"/>
      <c r="U36" s="165"/>
      <c r="V36" s="165"/>
      <c r="W36" s="165"/>
      <c r="X36" s="165"/>
      <c r="Y36" s="40"/>
      <c r="Z36" s="40"/>
      <c r="AA36" s="165"/>
      <c r="AB36" s="165"/>
      <c r="AC36" s="165"/>
      <c r="AD36" s="165"/>
      <c r="AE36" s="40"/>
      <c r="AF36" s="40"/>
      <c r="AG36" s="40"/>
      <c r="AH36" s="40"/>
    </row>
    <row r="37" spans="1:34" x14ac:dyDescent="0.2">
      <c r="A37" s="165"/>
      <c r="B37" s="165" t="s">
        <v>139</v>
      </c>
      <c r="C37" s="170" t="s">
        <v>201</v>
      </c>
      <c r="D37" s="168"/>
      <c r="E37" s="168"/>
      <c r="F37" s="168"/>
      <c r="G37" s="168"/>
      <c r="H37" s="168"/>
      <c r="I37" s="40"/>
      <c r="J37" s="40"/>
      <c r="K37" s="40"/>
      <c r="L37" s="165"/>
      <c r="M37" s="40"/>
      <c r="N37" s="40"/>
      <c r="O37" s="165"/>
      <c r="P37" s="165"/>
      <c r="Q37" s="165"/>
      <c r="R37" s="165"/>
      <c r="S37" s="40"/>
      <c r="T37" s="40"/>
      <c r="U37" s="165"/>
      <c r="V37" s="165"/>
      <c r="W37" s="165"/>
      <c r="X37" s="165"/>
      <c r="Y37" s="40"/>
      <c r="Z37" s="40"/>
      <c r="AA37" s="165"/>
      <c r="AB37" s="165"/>
      <c r="AC37" s="165"/>
      <c r="AD37" s="165"/>
      <c r="AE37" s="40"/>
      <c r="AF37" s="40"/>
      <c r="AG37" s="40"/>
      <c r="AH37" s="40"/>
    </row>
    <row r="38" spans="1:34" x14ac:dyDescent="0.2">
      <c r="A38" s="165">
        <v>8</v>
      </c>
      <c r="B38" s="200" t="s">
        <v>167</v>
      </c>
      <c r="C38" s="166" t="s">
        <v>202</v>
      </c>
      <c r="D38" s="168" t="s">
        <v>551</v>
      </c>
      <c r="E38" s="168" t="s">
        <v>203</v>
      </c>
      <c r="F38" s="168" t="s">
        <v>786</v>
      </c>
      <c r="G38" s="168" t="s">
        <v>772</v>
      </c>
      <c r="H38" s="40" t="s">
        <v>775</v>
      </c>
      <c r="I38" s="40" t="s">
        <v>204</v>
      </c>
      <c r="J38" s="40" t="s">
        <v>205</v>
      </c>
      <c r="K38" s="40"/>
      <c r="L38" s="165" t="s">
        <v>1215</v>
      </c>
      <c r="M38" s="40"/>
      <c r="N38" s="40"/>
      <c r="O38" s="165" t="s">
        <v>1215</v>
      </c>
      <c r="P38" s="165"/>
      <c r="Q38" s="165"/>
      <c r="R38" s="165"/>
      <c r="S38" s="40"/>
      <c r="T38" s="40"/>
      <c r="U38" s="165"/>
      <c r="V38" s="165" t="s">
        <v>1215</v>
      </c>
      <c r="W38" s="165"/>
      <c r="X38" s="165"/>
      <c r="Y38" s="40"/>
      <c r="Z38" s="40"/>
      <c r="AA38" s="165">
        <v>4</v>
      </c>
      <c r="AB38" s="165"/>
      <c r="AC38" s="165">
        <v>67</v>
      </c>
      <c r="AD38" s="165">
        <v>4</v>
      </c>
      <c r="AE38" s="40"/>
      <c r="AF38" s="40">
        <v>9</v>
      </c>
      <c r="AG38" s="40"/>
      <c r="AH38" s="40"/>
    </row>
    <row r="39" spans="1:34" x14ac:dyDescent="0.2">
      <c r="A39" s="165"/>
      <c r="B39" s="165" t="s">
        <v>137</v>
      </c>
      <c r="C39" s="170" t="s">
        <v>206</v>
      </c>
      <c r="D39" s="168"/>
      <c r="E39" s="168"/>
      <c r="F39" s="168"/>
      <c r="G39" s="168"/>
      <c r="H39" s="168"/>
      <c r="I39" s="40"/>
      <c r="J39" s="40"/>
      <c r="K39" s="40"/>
      <c r="L39" s="165"/>
      <c r="M39" s="40"/>
      <c r="N39" s="40"/>
      <c r="O39" s="165"/>
      <c r="P39" s="165"/>
      <c r="Q39" s="165"/>
      <c r="R39" s="165"/>
      <c r="S39" s="40"/>
      <c r="T39" s="40"/>
      <c r="U39" s="165"/>
      <c r="V39" s="165"/>
      <c r="W39" s="165"/>
      <c r="X39" s="165"/>
      <c r="Y39" s="40"/>
      <c r="Z39" s="40"/>
      <c r="AA39" s="165"/>
      <c r="AB39" s="165"/>
      <c r="AC39" s="165"/>
      <c r="AD39" s="165"/>
      <c r="AE39" s="40"/>
      <c r="AF39" s="40"/>
      <c r="AG39" s="40"/>
      <c r="AH39" s="40"/>
    </row>
    <row r="40" spans="1:34" x14ac:dyDescent="0.2">
      <c r="A40" s="165"/>
      <c r="B40" s="165" t="s">
        <v>139</v>
      </c>
      <c r="C40" s="170" t="s">
        <v>207</v>
      </c>
      <c r="D40" s="40"/>
      <c r="E40" s="40"/>
      <c r="F40" s="40"/>
      <c r="G40" s="40"/>
      <c r="H40" s="40"/>
      <c r="I40" s="40"/>
      <c r="J40" s="40"/>
      <c r="K40" s="40"/>
      <c r="L40" s="165"/>
      <c r="M40" s="40"/>
      <c r="N40" s="40"/>
      <c r="O40" s="165"/>
      <c r="P40" s="165"/>
      <c r="Q40" s="165"/>
      <c r="R40" s="165"/>
      <c r="S40" s="40"/>
      <c r="T40" s="40"/>
      <c r="U40" s="165"/>
      <c r="V40" s="165"/>
      <c r="W40" s="165"/>
      <c r="X40" s="165"/>
      <c r="Y40" s="40"/>
      <c r="Z40" s="40"/>
      <c r="AA40" s="165"/>
      <c r="AB40" s="165"/>
      <c r="AC40" s="165"/>
      <c r="AD40" s="165"/>
      <c r="AE40" s="40"/>
      <c r="AF40" s="40"/>
      <c r="AG40" s="40"/>
      <c r="AH40" s="40"/>
    </row>
    <row r="41" spans="1:34" x14ac:dyDescent="0.2">
      <c r="A41" s="165"/>
      <c r="B41" s="165" t="s">
        <v>139</v>
      </c>
      <c r="C41" s="170" t="s">
        <v>208</v>
      </c>
      <c r="D41" s="40"/>
      <c r="E41" s="40"/>
      <c r="F41" s="40"/>
      <c r="G41" s="40"/>
      <c r="H41" s="40"/>
      <c r="I41" s="40"/>
      <c r="J41" s="40"/>
      <c r="K41" s="40"/>
      <c r="L41" s="165"/>
      <c r="M41" s="40"/>
      <c r="N41" s="40"/>
      <c r="O41" s="165"/>
      <c r="P41" s="165"/>
      <c r="Q41" s="165"/>
      <c r="R41" s="165"/>
      <c r="S41" s="40"/>
      <c r="T41" s="40"/>
      <c r="U41" s="165"/>
      <c r="V41" s="165"/>
      <c r="W41" s="165"/>
      <c r="X41" s="165"/>
      <c r="Y41" s="40"/>
      <c r="Z41" s="40"/>
      <c r="AA41" s="165"/>
      <c r="AB41" s="165"/>
      <c r="AC41" s="165"/>
      <c r="AD41" s="165"/>
      <c r="AE41" s="40"/>
      <c r="AF41" s="40"/>
      <c r="AG41" s="40"/>
      <c r="AH41" s="40"/>
    </row>
    <row r="42" spans="1:34" x14ac:dyDescent="0.2">
      <c r="A42" s="165">
        <v>9</v>
      </c>
      <c r="B42" s="200" t="s">
        <v>167</v>
      </c>
      <c r="C42" s="166" t="s">
        <v>273</v>
      </c>
      <c r="D42" s="167" t="s">
        <v>274</v>
      </c>
      <c r="E42" s="168" t="s">
        <v>307</v>
      </c>
      <c r="F42" s="168" t="s">
        <v>843</v>
      </c>
      <c r="G42" s="168" t="s">
        <v>772</v>
      </c>
      <c r="H42" s="40" t="s">
        <v>775</v>
      </c>
      <c r="I42" s="40" t="s">
        <v>308</v>
      </c>
      <c r="J42" s="40" t="s">
        <v>104</v>
      </c>
      <c r="K42" s="40"/>
      <c r="L42" s="165" t="s">
        <v>1215</v>
      </c>
      <c r="M42" s="40"/>
      <c r="N42" s="40"/>
      <c r="O42" s="165" t="s">
        <v>1215</v>
      </c>
      <c r="P42" s="165"/>
      <c r="Q42" s="165"/>
      <c r="R42" s="165"/>
      <c r="S42" s="40"/>
      <c r="T42" s="40"/>
      <c r="U42" s="165"/>
      <c r="V42" s="165" t="s">
        <v>1215</v>
      </c>
      <c r="W42" s="165"/>
      <c r="X42" s="165"/>
      <c r="Y42" s="40"/>
      <c r="Z42" s="40"/>
      <c r="AA42" s="165">
        <v>4</v>
      </c>
      <c r="AB42" s="165"/>
      <c r="AC42" s="165">
        <v>54</v>
      </c>
      <c r="AD42" s="165">
        <v>5</v>
      </c>
      <c r="AE42" s="40"/>
      <c r="AF42" s="40">
        <v>10</v>
      </c>
      <c r="AG42" s="40"/>
      <c r="AH42" s="40"/>
    </row>
    <row r="43" spans="1:34" x14ac:dyDescent="0.2">
      <c r="A43" s="165"/>
      <c r="B43" s="165" t="s">
        <v>310</v>
      </c>
      <c r="C43" s="170" t="s">
        <v>311</v>
      </c>
      <c r="D43" s="168"/>
      <c r="E43" s="168"/>
      <c r="F43" s="168"/>
      <c r="G43" s="168"/>
      <c r="H43" s="168"/>
      <c r="I43" s="40"/>
      <c r="J43" s="40"/>
      <c r="K43" s="40"/>
      <c r="L43" s="165"/>
      <c r="M43" s="40"/>
      <c r="N43" s="40"/>
      <c r="O43" s="165"/>
      <c r="P43" s="165"/>
      <c r="Q43" s="165"/>
      <c r="R43" s="165"/>
      <c r="S43" s="40"/>
      <c r="T43" s="40"/>
      <c r="U43" s="165"/>
      <c r="V43" s="165"/>
      <c r="W43" s="165"/>
      <c r="X43" s="165"/>
      <c r="Y43" s="40"/>
      <c r="Z43" s="40"/>
      <c r="AA43" s="165"/>
      <c r="AB43" s="165"/>
      <c r="AC43" s="165"/>
      <c r="AD43" s="165"/>
      <c r="AE43" s="40"/>
      <c r="AF43" s="40"/>
      <c r="AG43" s="40"/>
      <c r="AH43" s="40"/>
    </row>
    <row r="44" spans="1:34" x14ac:dyDescent="0.2">
      <c r="A44" s="165"/>
      <c r="B44" s="165" t="s">
        <v>312</v>
      </c>
      <c r="C44" s="170" t="s">
        <v>313</v>
      </c>
      <c r="D44" s="168"/>
      <c r="E44" s="168"/>
      <c r="F44" s="168"/>
      <c r="G44" s="168"/>
      <c r="H44" s="168"/>
      <c r="I44" s="40"/>
      <c r="J44" s="40"/>
      <c r="K44" s="40"/>
      <c r="L44" s="165"/>
      <c r="M44" s="40"/>
      <c r="N44" s="40"/>
      <c r="O44" s="165"/>
      <c r="P44" s="165"/>
      <c r="Q44" s="165"/>
      <c r="R44" s="165"/>
      <c r="S44" s="40"/>
      <c r="T44" s="40"/>
      <c r="U44" s="165"/>
      <c r="V44" s="165"/>
      <c r="W44" s="165"/>
      <c r="X44" s="165"/>
      <c r="Y44" s="40"/>
      <c r="Z44" s="40"/>
      <c r="AA44" s="165"/>
      <c r="AB44" s="165"/>
      <c r="AC44" s="165"/>
      <c r="AD44" s="165"/>
      <c r="AE44" s="40"/>
      <c r="AF44" s="40"/>
      <c r="AG44" s="40"/>
      <c r="AH44" s="40"/>
    </row>
    <row r="45" spans="1:34" x14ac:dyDescent="0.2">
      <c r="A45" s="165"/>
      <c r="B45" s="200" t="s">
        <v>314</v>
      </c>
      <c r="C45" s="170" t="s">
        <v>309</v>
      </c>
      <c r="D45" s="168"/>
      <c r="E45" s="168"/>
      <c r="F45" s="168"/>
      <c r="G45" s="168"/>
      <c r="H45" s="168"/>
      <c r="I45" s="40"/>
      <c r="J45" s="40"/>
      <c r="K45" s="40"/>
      <c r="L45" s="165"/>
      <c r="M45" s="40"/>
      <c r="N45" s="40"/>
      <c r="O45" s="165"/>
      <c r="P45" s="165"/>
      <c r="Q45" s="165"/>
      <c r="R45" s="165"/>
      <c r="S45" s="40"/>
      <c r="T45" s="40"/>
      <c r="U45" s="165"/>
      <c r="V45" s="165"/>
      <c r="W45" s="165"/>
      <c r="X45" s="165"/>
      <c r="Y45" s="40"/>
      <c r="Z45" s="40"/>
      <c r="AA45" s="165"/>
      <c r="AB45" s="165"/>
      <c r="AC45" s="165"/>
      <c r="AD45" s="165"/>
      <c r="AE45" s="40"/>
      <c r="AF45" s="40"/>
      <c r="AG45" s="40"/>
      <c r="AH45" s="40"/>
    </row>
    <row r="46" spans="1:34" x14ac:dyDescent="0.2">
      <c r="A46" s="165">
        <v>10</v>
      </c>
      <c r="B46" s="200" t="s">
        <v>167</v>
      </c>
      <c r="C46" s="166" t="s">
        <v>275</v>
      </c>
      <c r="D46" s="168" t="s">
        <v>276</v>
      </c>
      <c r="E46" s="168" t="s">
        <v>315</v>
      </c>
      <c r="F46" s="168" t="s">
        <v>844</v>
      </c>
      <c r="G46" s="168" t="s">
        <v>772</v>
      </c>
      <c r="H46" s="40" t="s">
        <v>775</v>
      </c>
      <c r="I46" s="40" t="s">
        <v>316</v>
      </c>
      <c r="J46" s="40" t="s">
        <v>317</v>
      </c>
      <c r="K46" s="40"/>
      <c r="L46" s="165" t="s">
        <v>1215</v>
      </c>
      <c r="M46" s="40"/>
      <c r="N46" s="40"/>
      <c r="O46" s="165" t="s">
        <v>1215</v>
      </c>
      <c r="P46" s="165"/>
      <c r="Q46" s="165"/>
      <c r="R46" s="165"/>
      <c r="S46" s="40"/>
      <c r="T46" s="40"/>
      <c r="U46" s="165"/>
      <c r="V46" s="165" t="s">
        <v>1215</v>
      </c>
      <c r="W46" s="165"/>
      <c r="X46" s="165"/>
      <c r="Y46" s="40"/>
      <c r="Z46" s="40"/>
      <c r="AA46" s="165">
        <v>4</v>
      </c>
      <c r="AB46" s="165"/>
      <c r="AC46" s="165">
        <v>54</v>
      </c>
      <c r="AD46" s="165">
        <v>2</v>
      </c>
      <c r="AE46" s="40"/>
      <c r="AF46" s="40">
        <v>11</v>
      </c>
      <c r="AG46" s="40"/>
      <c r="AH46" s="40"/>
    </row>
    <row r="47" spans="1:34" x14ac:dyDescent="0.2">
      <c r="A47" s="165"/>
      <c r="B47" s="165" t="s">
        <v>137</v>
      </c>
      <c r="C47" s="170" t="s">
        <v>318</v>
      </c>
      <c r="D47" s="168"/>
      <c r="E47" s="168"/>
      <c r="F47" s="168"/>
      <c r="G47" s="168"/>
      <c r="H47" s="168"/>
      <c r="I47" s="40"/>
      <c r="J47" s="40"/>
      <c r="K47" s="40"/>
      <c r="L47" s="165"/>
      <c r="M47" s="40"/>
      <c r="N47" s="40"/>
      <c r="O47" s="165"/>
      <c r="P47" s="165"/>
      <c r="Q47" s="165"/>
      <c r="R47" s="165"/>
      <c r="S47" s="40"/>
      <c r="T47" s="40"/>
      <c r="U47" s="165"/>
      <c r="V47" s="165"/>
      <c r="W47" s="165"/>
      <c r="X47" s="165"/>
      <c r="Y47" s="40"/>
      <c r="Z47" s="40"/>
      <c r="AA47" s="165"/>
      <c r="AB47" s="165"/>
      <c r="AC47" s="165"/>
      <c r="AD47" s="165"/>
      <c r="AE47" s="40"/>
      <c r="AF47" s="40"/>
      <c r="AG47" s="40"/>
      <c r="AH47" s="40"/>
    </row>
    <row r="48" spans="1:34" x14ac:dyDescent="0.2">
      <c r="A48" s="165"/>
      <c r="B48" s="165" t="s">
        <v>314</v>
      </c>
      <c r="C48" s="170" t="s">
        <v>319</v>
      </c>
      <c r="D48" s="168"/>
      <c r="E48" s="168"/>
      <c r="F48" s="168"/>
      <c r="G48" s="168"/>
      <c r="H48" s="168"/>
      <c r="I48" s="40"/>
      <c r="J48" s="40"/>
      <c r="K48" s="40"/>
      <c r="L48" s="165"/>
      <c r="M48" s="40"/>
      <c r="N48" s="40"/>
      <c r="O48" s="165"/>
      <c r="P48" s="165"/>
      <c r="Q48" s="165"/>
      <c r="R48" s="165"/>
      <c r="S48" s="40"/>
      <c r="T48" s="40"/>
      <c r="U48" s="165"/>
      <c r="V48" s="165"/>
      <c r="W48" s="165"/>
      <c r="X48" s="165"/>
      <c r="Y48" s="40"/>
      <c r="Z48" s="40"/>
      <c r="AA48" s="165"/>
      <c r="AB48" s="165"/>
      <c r="AC48" s="165"/>
      <c r="AD48" s="165"/>
      <c r="AE48" s="40"/>
      <c r="AF48" s="40"/>
      <c r="AG48" s="40"/>
      <c r="AH48" s="40"/>
    </row>
    <row r="49" spans="1:35" x14ac:dyDescent="0.2">
      <c r="A49" s="165"/>
      <c r="B49" s="165" t="s">
        <v>314</v>
      </c>
      <c r="C49" s="170" t="s">
        <v>320</v>
      </c>
      <c r="D49" s="168"/>
      <c r="E49" s="168"/>
      <c r="F49" s="168"/>
      <c r="G49" s="168"/>
      <c r="H49" s="168"/>
      <c r="I49" s="40"/>
      <c r="J49" s="40"/>
      <c r="K49" s="40"/>
      <c r="L49" s="165"/>
      <c r="M49" s="40"/>
      <c r="N49" s="40"/>
      <c r="O49" s="165"/>
      <c r="P49" s="165"/>
      <c r="Q49" s="165"/>
      <c r="R49" s="165"/>
      <c r="S49" s="40"/>
      <c r="T49" s="40"/>
      <c r="U49" s="165"/>
      <c r="V49" s="165"/>
      <c r="W49" s="165"/>
      <c r="X49" s="165"/>
      <c r="Y49" s="40"/>
      <c r="Z49" s="40"/>
      <c r="AA49" s="165"/>
      <c r="AB49" s="165"/>
      <c r="AC49" s="165"/>
      <c r="AD49" s="165"/>
      <c r="AE49" s="40"/>
      <c r="AF49" s="40"/>
      <c r="AG49" s="40"/>
      <c r="AH49" s="40"/>
    </row>
    <row r="50" spans="1:35" x14ac:dyDescent="0.2">
      <c r="A50" s="165">
        <v>11</v>
      </c>
      <c r="B50" s="200" t="s">
        <v>167</v>
      </c>
      <c r="C50" s="166" t="s">
        <v>288</v>
      </c>
      <c r="D50" s="168"/>
      <c r="E50" s="168" t="s">
        <v>321</v>
      </c>
      <c r="F50" s="168" t="s">
        <v>845</v>
      </c>
      <c r="G50" s="168" t="s">
        <v>772</v>
      </c>
      <c r="H50" s="40" t="s">
        <v>775</v>
      </c>
      <c r="I50" s="40" t="s">
        <v>322</v>
      </c>
      <c r="J50" s="40" t="s">
        <v>323</v>
      </c>
      <c r="K50" s="40"/>
      <c r="L50" s="165" t="s">
        <v>1215</v>
      </c>
      <c r="M50" s="40"/>
      <c r="N50" s="40"/>
      <c r="O50" s="165" t="s">
        <v>1215</v>
      </c>
      <c r="P50" s="165"/>
      <c r="Q50" s="165"/>
      <c r="R50" s="165"/>
      <c r="S50" s="40"/>
      <c r="T50" s="40"/>
      <c r="U50" s="165"/>
      <c r="V50" s="165" t="s">
        <v>1215</v>
      </c>
      <c r="W50" s="165"/>
      <c r="X50" s="165"/>
      <c r="Y50" s="40"/>
      <c r="Z50" s="40"/>
      <c r="AA50" s="165">
        <v>4</v>
      </c>
      <c r="AB50" s="165"/>
      <c r="AC50" s="165">
        <v>28</v>
      </c>
      <c r="AD50" s="165">
        <v>3</v>
      </c>
      <c r="AE50" s="40"/>
      <c r="AF50" s="40"/>
      <c r="AG50" s="40"/>
      <c r="AH50" s="40"/>
    </row>
    <row r="51" spans="1:35" x14ac:dyDescent="0.2">
      <c r="A51" s="165"/>
      <c r="B51" s="165" t="s">
        <v>137</v>
      </c>
      <c r="C51" s="170" t="s">
        <v>324</v>
      </c>
      <c r="D51" s="168"/>
      <c r="E51" s="168"/>
      <c r="F51" s="168"/>
      <c r="G51" s="168"/>
      <c r="H51" s="168"/>
      <c r="I51" s="40"/>
      <c r="J51" s="40"/>
      <c r="K51" s="40"/>
      <c r="L51" s="165"/>
      <c r="M51" s="40"/>
      <c r="N51" s="40"/>
      <c r="O51" s="165"/>
      <c r="P51" s="165"/>
      <c r="Q51" s="165"/>
      <c r="R51" s="165"/>
      <c r="S51" s="40"/>
      <c r="T51" s="40"/>
      <c r="U51" s="165"/>
      <c r="V51" s="165"/>
      <c r="W51" s="165"/>
      <c r="X51" s="165"/>
      <c r="Y51" s="40"/>
      <c r="Z51" s="40"/>
      <c r="AA51" s="165"/>
      <c r="AB51" s="165"/>
      <c r="AC51" s="165"/>
      <c r="AD51" s="165"/>
      <c r="AE51" s="40"/>
      <c r="AF51" s="40"/>
      <c r="AG51" s="40"/>
      <c r="AH51" s="40"/>
    </row>
    <row r="52" spans="1:35" x14ac:dyDescent="0.2">
      <c r="A52" s="165"/>
      <c r="B52" s="165" t="s">
        <v>314</v>
      </c>
      <c r="C52" s="170" t="s">
        <v>325</v>
      </c>
      <c r="D52" s="168"/>
      <c r="E52" s="168"/>
      <c r="F52" s="168"/>
      <c r="G52" s="168"/>
      <c r="H52" s="168"/>
      <c r="I52" s="40"/>
      <c r="J52" s="40"/>
      <c r="K52" s="40"/>
      <c r="L52" s="165"/>
      <c r="M52" s="40"/>
      <c r="N52" s="40"/>
      <c r="O52" s="165"/>
      <c r="P52" s="165"/>
      <c r="Q52" s="165"/>
      <c r="R52" s="165"/>
      <c r="S52" s="40"/>
      <c r="T52" s="40"/>
      <c r="U52" s="165"/>
      <c r="V52" s="165"/>
      <c r="W52" s="165"/>
      <c r="X52" s="165"/>
      <c r="Y52" s="40"/>
      <c r="Z52" s="40"/>
      <c r="AA52" s="165"/>
      <c r="AB52" s="165"/>
      <c r="AC52" s="165"/>
      <c r="AD52" s="165"/>
      <c r="AE52" s="40"/>
      <c r="AF52" s="40"/>
      <c r="AG52" s="40"/>
      <c r="AH52" s="40"/>
    </row>
    <row r="53" spans="1:35" x14ac:dyDescent="0.2">
      <c r="A53" s="165"/>
      <c r="B53" s="165" t="s">
        <v>314</v>
      </c>
      <c r="C53" s="170" t="s">
        <v>326</v>
      </c>
      <c r="D53" s="168"/>
      <c r="E53" s="168"/>
      <c r="F53" s="168"/>
      <c r="G53" s="168"/>
      <c r="H53" s="168"/>
      <c r="I53" s="40"/>
      <c r="J53" s="40"/>
      <c r="K53" s="40"/>
      <c r="L53" s="165"/>
      <c r="M53" s="40"/>
      <c r="N53" s="40"/>
      <c r="O53" s="165"/>
      <c r="P53" s="165"/>
      <c r="Q53" s="165"/>
      <c r="R53" s="165"/>
      <c r="S53" s="40"/>
      <c r="T53" s="40"/>
      <c r="U53" s="165"/>
      <c r="V53" s="165"/>
      <c r="W53" s="165"/>
      <c r="X53" s="165"/>
      <c r="Y53" s="40"/>
      <c r="Z53" s="40"/>
      <c r="AA53" s="165"/>
      <c r="AB53" s="165"/>
      <c r="AC53" s="165"/>
      <c r="AD53" s="165"/>
      <c r="AE53" s="40"/>
      <c r="AF53" s="40"/>
      <c r="AG53" s="40"/>
      <c r="AH53" s="40"/>
    </row>
    <row r="54" spans="1:35" x14ac:dyDescent="0.2">
      <c r="A54" s="165">
        <v>12</v>
      </c>
      <c r="B54" s="200" t="s">
        <v>167</v>
      </c>
      <c r="C54" s="166" t="s">
        <v>289</v>
      </c>
      <c r="D54" s="168"/>
      <c r="E54" s="168" t="s">
        <v>327</v>
      </c>
      <c r="F54" s="168" t="s">
        <v>846</v>
      </c>
      <c r="G54" s="168" t="s">
        <v>778</v>
      </c>
      <c r="H54" s="40" t="s">
        <v>775</v>
      </c>
      <c r="I54" s="40" t="s">
        <v>322</v>
      </c>
      <c r="J54" s="40" t="s">
        <v>328</v>
      </c>
      <c r="K54" s="40"/>
      <c r="L54" s="165" t="s">
        <v>1215</v>
      </c>
      <c r="M54" s="40"/>
      <c r="N54" s="40"/>
      <c r="O54" s="165" t="s">
        <v>1215</v>
      </c>
      <c r="P54" s="165"/>
      <c r="Q54" s="165"/>
      <c r="R54" s="165"/>
      <c r="S54" s="40"/>
      <c r="T54" s="40"/>
      <c r="U54" s="165"/>
      <c r="V54" s="165" t="s">
        <v>1215</v>
      </c>
      <c r="W54" s="165"/>
      <c r="X54" s="165"/>
      <c r="Y54" s="40"/>
      <c r="Z54" s="40"/>
      <c r="AA54" s="165">
        <v>4</v>
      </c>
      <c r="AB54" s="165"/>
      <c r="AC54" s="165">
        <v>67</v>
      </c>
      <c r="AD54" s="165">
        <v>3</v>
      </c>
      <c r="AE54" s="40"/>
      <c r="AF54" s="40"/>
      <c r="AG54" s="40"/>
      <c r="AH54" s="40"/>
    </row>
    <row r="55" spans="1:35" x14ac:dyDescent="0.2">
      <c r="A55" s="165"/>
      <c r="B55" s="165" t="s">
        <v>137</v>
      </c>
      <c r="C55" s="170" t="s">
        <v>329</v>
      </c>
      <c r="D55" s="168"/>
      <c r="E55" s="168"/>
      <c r="F55" s="168"/>
      <c r="G55" s="168"/>
      <c r="H55" s="168"/>
      <c r="I55" s="40"/>
      <c r="J55" s="40"/>
      <c r="K55" s="40"/>
      <c r="L55" s="165"/>
      <c r="M55" s="40"/>
      <c r="N55" s="40"/>
      <c r="O55" s="165"/>
      <c r="P55" s="165"/>
      <c r="Q55" s="165"/>
      <c r="R55" s="165"/>
      <c r="S55" s="40"/>
      <c r="T55" s="40"/>
      <c r="U55" s="165"/>
      <c r="V55" s="165"/>
      <c r="W55" s="165"/>
      <c r="X55" s="165"/>
      <c r="Y55" s="40"/>
      <c r="Z55" s="40"/>
      <c r="AA55" s="165"/>
      <c r="AB55" s="165"/>
      <c r="AC55" s="165"/>
      <c r="AD55" s="165"/>
      <c r="AE55" s="40"/>
      <c r="AF55" s="40"/>
      <c r="AG55" s="40"/>
      <c r="AH55" s="40"/>
    </row>
    <row r="56" spans="1:35" x14ac:dyDescent="0.2">
      <c r="A56" s="165"/>
      <c r="B56" s="165" t="s">
        <v>314</v>
      </c>
      <c r="C56" s="170" t="s">
        <v>330</v>
      </c>
      <c r="D56" s="168"/>
      <c r="E56" s="168"/>
      <c r="F56" s="168"/>
      <c r="G56" s="168"/>
      <c r="H56" s="168"/>
      <c r="I56" s="40"/>
      <c r="J56" s="40"/>
      <c r="K56" s="40"/>
      <c r="L56" s="165"/>
      <c r="M56" s="40"/>
      <c r="N56" s="40"/>
      <c r="O56" s="165"/>
      <c r="P56" s="165"/>
      <c r="Q56" s="165"/>
      <c r="R56" s="165"/>
      <c r="S56" s="40"/>
      <c r="T56" s="40"/>
      <c r="U56" s="165"/>
      <c r="V56" s="165"/>
      <c r="W56" s="165"/>
      <c r="X56" s="165"/>
      <c r="Y56" s="40"/>
      <c r="Z56" s="40"/>
      <c r="AA56" s="165"/>
      <c r="AB56" s="165"/>
      <c r="AC56" s="165"/>
      <c r="AD56" s="165"/>
      <c r="AE56" s="40"/>
      <c r="AF56" s="40"/>
      <c r="AG56" s="40"/>
      <c r="AH56" s="40"/>
    </row>
    <row r="57" spans="1:35" x14ac:dyDescent="0.2">
      <c r="A57" s="165"/>
      <c r="B57" s="165" t="s">
        <v>314</v>
      </c>
      <c r="C57" s="170" t="s">
        <v>331</v>
      </c>
      <c r="D57" s="168"/>
      <c r="E57" s="168"/>
      <c r="F57" s="168"/>
      <c r="G57" s="168"/>
      <c r="H57" s="168"/>
      <c r="I57" s="40"/>
      <c r="J57" s="40"/>
      <c r="K57" s="40"/>
      <c r="L57" s="165"/>
      <c r="M57" s="40"/>
      <c r="N57" s="40"/>
      <c r="O57" s="165"/>
      <c r="P57" s="165"/>
      <c r="Q57" s="165"/>
      <c r="R57" s="165"/>
      <c r="S57" s="40"/>
      <c r="T57" s="40"/>
      <c r="U57" s="165"/>
      <c r="V57" s="165"/>
      <c r="W57" s="165"/>
      <c r="X57" s="165"/>
      <c r="Y57" s="40"/>
      <c r="Z57" s="40"/>
      <c r="AA57" s="165"/>
      <c r="AB57" s="165"/>
      <c r="AC57" s="165"/>
      <c r="AD57" s="165"/>
      <c r="AE57" s="40"/>
      <c r="AF57" s="40"/>
      <c r="AG57" s="40"/>
      <c r="AH57" s="40"/>
    </row>
    <row r="58" spans="1:35" x14ac:dyDescent="0.2">
      <c r="A58" s="165">
        <v>13</v>
      </c>
      <c r="B58" s="200" t="s">
        <v>167</v>
      </c>
      <c r="C58" s="166" t="s">
        <v>282</v>
      </c>
      <c r="D58" s="167" t="s">
        <v>283</v>
      </c>
      <c r="E58" s="168" t="s">
        <v>332</v>
      </c>
      <c r="F58" s="168" t="s">
        <v>847</v>
      </c>
      <c r="G58" s="168" t="s">
        <v>772</v>
      </c>
      <c r="H58" s="40" t="s">
        <v>775</v>
      </c>
      <c r="I58" s="40" t="s">
        <v>333</v>
      </c>
      <c r="J58" s="40" t="s">
        <v>187</v>
      </c>
      <c r="K58" s="40"/>
      <c r="L58" s="165" t="s">
        <v>1215</v>
      </c>
      <c r="M58" s="40"/>
      <c r="N58" s="40"/>
      <c r="O58" s="165" t="s">
        <v>1215</v>
      </c>
      <c r="P58" s="165"/>
      <c r="Q58" s="165"/>
      <c r="R58" s="165"/>
      <c r="S58" s="40"/>
      <c r="T58" s="40"/>
      <c r="U58" s="165"/>
      <c r="V58" s="165" t="s">
        <v>1215</v>
      </c>
      <c r="W58" s="165"/>
      <c r="X58" s="165"/>
      <c r="Y58" s="40"/>
      <c r="Z58" s="40"/>
      <c r="AA58" s="165">
        <v>3</v>
      </c>
      <c r="AB58" s="165"/>
      <c r="AC58" s="165">
        <v>54</v>
      </c>
      <c r="AD58" s="165">
        <v>5</v>
      </c>
      <c r="AE58" s="40"/>
      <c r="AF58" s="40"/>
      <c r="AG58" s="40"/>
      <c r="AH58" s="40"/>
    </row>
    <row r="59" spans="1:35" x14ac:dyDescent="0.2">
      <c r="A59" s="165"/>
      <c r="B59" s="165" t="s">
        <v>239</v>
      </c>
      <c r="C59" s="170" t="s">
        <v>334</v>
      </c>
      <c r="D59" s="168"/>
      <c r="E59" s="168"/>
      <c r="F59" s="168"/>
      <c r="G59" s="168"/>
      <c r="H59" s="168"/>
      <c r="I59" s="40"/>
      <c r="J59" s="40"/>
      <c r="K59" s="40"/>
      <c r="L59" s="165"/>
      <c r="M59" s="40"/>
      <c r="N59" s="40"/>
      <c r="O59" s="165"/>
      <c r="P59" s="165"/>
      <c r="Q59" s="165"/>
      <c r="R59" s="165"/>
      <c r="S59" s="40"/>
      <c r="T59" s="40"/>
      <c r="U59" s="165"/>
      <c r="V59" s="165"/>
      <c r="W59" s="165"/>
      <c r="X59" s="165"/>
      <c r="Y59" s="40"/>
      <c r="Z59" s="40"/>
      <c r="AA59" s="165"/>
      <c r="AB59" s="165"/>
      <c r="AC59" s="165"/>
      <c r="AD59" s="165"/>
      <c r="AE59" s="40"/>
      <c r="AF59" s="40"/>
      <c r="AG59" s="40"/>
      <c r="AH59" s="40"/>
    </row>
    <row r="60" spans="1:35" x14ac:dyDescent="0.2">
      <c r="A60" s="165"/>
      <c r="B60" s="165" t="s">
        <v>335</v>
      </c>
      <c r="C60" s="170" t="s">
        <v>336</v>
      </c>
      <c r="D60" s="168"/>
      <c r="E60" s="168"/>
      <c r="F60" s="168"/>
      <c r="G60" s="168"/>
      <c r="H60" s="168"/>
      <c r="I60" s="40"/>
      <c r="J60" s="40"/>
      <c r="K60" s="40"/>
      <c r="L60" s="165"/>
      <c r="M60" s="40"/>
      <c r="N60" s="40"/>
      <c r="O60" s="165"/>
      <c r="P60" s="165"/>
      <c r="Q60" s="165"/>
      <c r="R60" s="165"/>
      <c r="S60" s="40"/>
      <c r="T60" s="40"/>
      <c r="U60" s="165"/>
      <c r="V60" s="165"/>
      <c r="W60" s="165"/>
      <c r="X60" s="165"/>
      <c r="Y60" s="40"/>
      <c r="Z60" s="40"/>
      <c r="AA60" s="165"/>
      <c r="AB60" s="165"/>
      <c r="AC60" s="165"/>
      <c r="AD60" s="165"/>
      <c r="AE60" s="40"/>
      <c r="AF60" s="40"/>
      <c r="AG60" s="40"/>
      <c r="AH60" s="40"/>
    </row>
    <row r="61" spans="1:35" x14ac:dyDescent="0.2">
      <c r="A61" s="165">
        <v>14</v>
      </c>
      <c r="B61" s="200" t="s">
        <v>167</v>
      </c>
      <c r="C61" s="166" t="s">
        <v>182</v>
      </c>
      <c r="D61" s="167" t="s">
        <v>183</v>
      </c>
      <c r="E61" s="168" t="s">
        <v>247</v>
      </c>
      <c r="F61" s="168" t="s">
        <v>848</v>
      </c>
      <c r="G61" s="168" t="s">
        <v>772</v>
      </c>
      <c r="H61" s="40" t="s">
        <v>775</v>
      </c>
      <c r="I61" s="40" t="s">
        <v>248</v>
      </c>
      <c r="J61" s="40" t="s">
        <v>337</v>
      </c>
      <c r="K61" s="40"/>
      <c r="L61" s="165" t="s">
        <v>1215</v>
      </c>
      <c r="M61" s="40"/>
      <c r="N61" s="40"/>
      <c r="O61" s="165" t="s">
        <v>1215</v>
      </c>
      <c r="P61" s="165"/>
      <c r="Q61" s="165"/>
      <c r="R61" s="165"/>
      <c r="S61" s="40"/>
      <c r="T61" s="40"/>
      <c r="U61" s="165"/>
      <c r="V61" s="165"/>
      <c r="W61" s="165"/>
      <c r="X61" s="165"/>
      <c r="Y61" s="40"/>
      <c r="Z61" s="40"/>
      <c r="AA61" s="165"/>
      <c r="AB61" s="165"/>
      <c r="AC61" s="165">
        <v>67</v>
      </c>
      <c r="AD61" s="165">
        <v>4</v>
      </c>
      <c r="AE61" s="40"/>
      <c r="AF61" s="40"/>
      <c r="AG61" s="40"/>
      <c r="AH61" s="40"/>
      <c r="AI61" s="161" t="s">
        <v>338</v>
      </c>
    </row>
    <row r="62" spans="1:35" x14ac:dyDescent="0.2">
      <c r="A62" s="165"/>
      <c r="B62" s="165" t="s">
        <v>238</v>
      </c>
      <c r="C62" s="170" t="s">
        <v>249</v>
      </c>
      <c r="D62" s="168"/>
      <c r="E62" s="168"/>
      <c r="F62" s="168"/>
      <c r="G62" s="168"/>
      <c r="H62" s="168"/>
      <c r="I62" s="40"/>
      <c r="J62" s="40"/>
      <c r="K62" s="40"/>
      <c r="L62" s="165"/>
      <c r="M62" s="40"/>
      <c r="N62" s="40"/>
      <c r="O62" s="165"/>
      <c r="P62" s="165"/>
      <c r="Q62" s="165"/>
      <c r="R62" s="165"/>
      <c r="S62" s="40"/>
      <c r="T62" s="40"/>
      <c r="U62" s="165"/>
      <c r="V62" s="165" t="s">
        <v>1215</v>
      </c>
      <c r="W62" s="165"/>
      <c r="X62" s="165"/>
      <c r="Y62" s="40"/>
      <c r="Z62" s="40"/>
      <c r="AA62" s="165">
        <v>3</v>
      </c>
      <c r="AB62" s="165"/>
      <c r="AC62" s="165"/>
      <c r="AD62" s="165"/>
      <c r="AE62" s="40"/>
      <c r="AF62" s="40"/>
      <c r="AG62" s="40"/>
      <c r="AH62" s="40"/>
    </row>
    <row r="63" spans="1:35" x14ac:dyDescent="0.2">
      <c r="A63" s="165"/>
      <c r="B63" s="165" t="s">
        <v>250</v>
      </c>
      <c r="C63" s="170" t="s">
        <v>339</v>
      </c>
      <c r="D63" s="168"/>
      <c r="E63" s="168"/>
      <c r="F63" s="168"/>
      <c r="G63" s="168"/>
      <c r="H63" s="168"/>
      <c r="I63" s="40"/>
      <c r="J63" s="40"/>
      <c r="K63" s="40"/>
      <c r="L63" s="165"/>
      <c r="M63" s="40"/>
      <c r="N63" s="40"/>
      <c r="O63" s="165"/>
      <c r="P63" s="165"/>
      <c r="Q63" s="165"/>
      <c r="R63" s="165"/>
      <c r="S63" s="40"/>
      <c r="T63" s="40"/>
      <c r="U63" s="165"/>
      <c r="V63" s="165"/>
      <c r="W63" s="165"/>
      <c r="X63" s="165"/>
      <c r="Y63" s="40"/>
      <c r="Z63" s="40"/>
      <c r="AA63" s="165"/>
      <c r="AB63" s="165"/>
      <c r="AC63" s="165"/>
      <c r="AD63" s="165"/>
      <c r="AE63" s="40"/>
      <c r="AF63" s="40"/>
      <c r="AG63" s="40"/>
      <c r="AH63" s="40"/>
    </row>
    <row r="64" spans="1:35" x14ac:dyDescent="0.2">
      <c r="A64" s="165">
        <v>15</v>
      </c>
      <c r="B64" s="200" t="s">
        <v>167</v>
      </c>
      <c r="C64" s="166" t="s">
        <v>269</v>
      </c>
      <c r="D64" s="172" t="s">
        <v>270</v>
      </c>
      <c r="E64" s="168" t="s">
        <v>340</v>
      </c>
      <c r="F64" s="168" t="s">
        <v>849</v>
      </c>
      <c r="G64" s="168" t="s">
        <v>787</v>
      </c>
      <c r="H64" s="40" t="s">
        <v>775</v>
      </c>
      <c r="I64" s="40" t="s">
        <v>341</v>
      </c>
      <c r="J64" s="40" t="s">
        <v>342</v>
      </c>
      <c r="K64" s="40"/>
      <c r="L64" s="165" t="s">
        <v>1215</v>
      </c>
      <c r="M64" s="40"/>
      <c r="N64" s="40"/>
      <c r="O64" s="165" t="s">
        <v>1215</v>
      </c>
      <c r="P64" s="165"/>
      <c r="Q64" s="165"/>
      <c r="R64" s="165"/>
      <c r="S64" s="40"/>
      <c r="T64" s="40"/>
      <c r="U64" s="165"/>
      <c r="V64" s="165" t="s">
        <v>1215</v>
      </c>
      <c r="W64" s="165"/>
      <c r="X64" s="165"/>
      <c r="Y64" s="40"/>
      <c r="Z64" s="40"/>
      <c r="AA64" s="165">
        <v>4</v>
      </c>
      <c r="AB64" s="165"/>
      <c r="AC64" s="165">
        <v>67</v>
      </c>
      <c r="AD64" s="165">
        <v>3</v>
      </c>
      <c r="AE64" s="40"/>
      <c r="AF64" s="40"/>
      <c r="AG64" s="40"/>
      <c r="AH64" s="40"/>
      <c r="AI64" s="171" t="s">
        <v>346</v>
      </c>
    </row>
    <row r="65" spans="1:35" x14ac:dyDescent="0.2">
      <c r="A65" s="165"/>
      <c r="B65" s="165" t="s">
        <v>137</v>
      </c>
      <c r="C65" s="170" t="s">
        <v>343</v>
      </c>
      <c r="D65" s="168"/>
      <c r="E65" s="168"/>
      <c r="F65" s="168"/>
      <c r="G65" s="168"/>
      <c r="H65" s="168"/>
      <c r="I65" s="40"/>
      <c r="J65" s="40"/>
      <c r="K65" s="40"/>
      <c r="L65" s="165"/>
      <c r="M65" s="40"/>
      <c r="N65" s="40"/>
      <c r="O65" s="165"/>
      <c r="P65" s="165"/>
      <c r="Q65" s="165"/>
      <c r="R65" s="165"/>
      <c r="S65" s="40"/>
      <c r="T65" s="40"/>
      <c r="U65" s="165"/>
      <c r="V65" s="165"/>
      <c r="W65" s="165"/>
      <c r="X65" s="165"/>
      <c r="Y65" s="40"/>
      <c r="Z65" s="40"/>
      <c r="AA65" s="165"/>
      <c r="AB65" s="165"/>
      <c r="AC65" s="165"/>
      <c r="AD65" s="165"/>
      <c r="AE65" s="40"/>
      <c r="AF65" s="40"/>
      <c r="AG65" s="40"/>
      <c r="AH65" s="40"/>
    </row>
    <row r="66" spans="1:35" x14ac:dyDescent="0.2">
      <c r="A66" s="165"/>
      <c r="B66" s="165" t="s">
        <v>314</v>
      </c>
      <c r="C66" s="170" t="s">
        <v>344</v>
      </c>
      <c r="D66" s="168"/>
      <c r="E66" s="168"/>
      <c r="F66" s="168"/>
      <c r="G66" s="168"/>
      <c r="H66" s="168"/>
      <c r="I66" s="40"/>
      <c r="J66" s="40"/>
      <c r="K66" s="40"/>
      <c r="L66" s="165"/>
      <c r="M66" s="40"/>
      <c r="N66" s="40"/>
      <c r="O66" s="165"/>
      <c r="P66" s="165"/>
      <c r="Q66" s="165"/>
      <c r="R66" s="165"/>
      <c r="S66" s="40"/>
      <c r="T66" s="40"/>
      <c r="U66" s="165"/>
      <c r="V66" s="165"/>
      <c r="W66" s="165"/>
      <c r="X66" s="165"/>
      <c r="Y66" s="40"/>
      <c r="Z66" s="40"/>
      <c r="AA66" s="165"/>
      <c r="AB66" s="165"/>
      <c r="AC66" s="165"/>
      <c r="AD66" s="165"/>
      <c r="AE66" s="40"/>
      <c r="AF66" s="40"/>
      <c r="AG66" s="40"/>
      <c r="AH66" s="40"/>
    </row>
    <row r="67" spans="1:35" x14ac:dyDescent="0.2">
      <c r="A67" s="165"/>
      <c r="B67" s="165" t="s">
        <v>314</v>
      </c>
      <c r="C67" s="170" t="s">
        <v>345</v>
      </c>
      <c r="D67" s="168"/>
      <c r="E67" s="168"/>
      <c r="F67" s="168"/>
      <c r="G67" s="168"/>
      <c r="H67" s="168"/>
      <c r="I67" s="40"/>
      <c r="J67" s="40"/>
      <c r="K67" s="40"/>
      <c r="L67" s="165"/>
      <c r="M67" s="40"/>
      <c r="N67" s="40"/>
      <c r="O67" s="165"/>
      <c r="P67" s="165"/>
      <c r="Q67" s="165"/>
      <c r="R67" s="165"/>
      <c r="S67" s="40"/>
      <c r="T67" s="40"/>
      <c r="U67" s="165"/>
      <c r="V67" s="165"/>
      <c r="W67" s="165"/>
      <c r="X67" s="165"/>
      <c r="Y67" s="40"/>
      <c r="Z67" s="40"/>
      <c r="AA67" s="165"/>
      <c r="AB67" s="165"/>
      <c r="AC67" s="165"/>
      <c r="AD67" s="165"/>
      <c r="AE67" s="40"/>
      <c r="AF67" s="40"/>
      <c r="AG67" s="40"/>
      <c r="AH67" s="40"/>
    </row>
    <row r="68" spans="1:35" x14ac:dyDescent="0.2">
      <c r="A68" s="165">
        <v>16</v>
      </c>
      <c r="B68" s="200" t="s">
        <v>167</v>
      </c>
      <c r="C68" s="166" t="s">
        <v>23</v>
      </c>
      <c r="D68" s="167" t="s">
        <v>909</v>
      </c>
      <c r="E68" s="168" t="s">
        <v>347</v>
      </c>
      <c r="F68" s="168" t="s">
        <v>844</v>
      </c>
      <c r="G68" s="168" t="s">
        <v>772</v>
      </c>
      <c r="H68" s="40" t="s">
        <v>775</v>
      </c>
      <c r="I68" s="40" t="s">
        <v>348</v>
      </c>
      <c r="J68" s="40"/>
      <c r="K68" s="40" t="s">
        <v>349</v>
      </c>
      <c r="L68" s="165" t="s">
        <v>1215</v>
      </c>
      <c r="M68" s="40"/>
      <c r="N68" s="40"/>
      <c r="O68" s="165" t="s">
        <v>1215</v>
      </c>
      <c r="P68" s="165"/>
      <c r="Q68" s="165"/>
      <c r="R68" s="165"/>
      <c r="S68" s="40"/>
      <c r="T68" s="40"/>
      <c r="U68" s="165"/>
      <c r="V68" s="165" t="s">
        <v>1215</v>
      </c>
      <c r="W68" s="165"/>
      <c r="X68" s="165"/>
      <c r="Y68" s="40"/>
      <c r="Z68" s="40"/>
      <c r="AA68" s="165">
        <v>4</v>
      </c>
      <c r="AB68" s="165"/>
      <c r="AC68" s="165">
        <v>67</v>
      </c>
      <c r="AD68" s="165">
        <v>7</v>
      </c>
      <c r="AE68" s="40"/>
      <c r="AF68" s="40"/>
      <c r="AG68" s="40"/>
      <c r="AH68" s="40"/>
    </row>
    <row r="69" spans="1:35" x14ac:dyDescent="0.2">
      <c r="A69" s="165"/>
      <c r="B69" s="165" t="s">
        <v>213</v>
      </c>
      <c r="C69" s="170" t="s">
        <v>351</v>
      </c>
      <c r="D69" s="168"/>
      <c r="E69" s="168"/>
      <c r="F69" s="168"/>
      <c r="G69" s="168"/>
      <c r="H69" s="168"/>
      <c r="I69" s="40"/>
      <c r="J69" s="40"/>
      <c r="K69" s="40"/>
      <c r="L69" s="165"/>
      <c r="M69" s="40"/>
      <c r="N69" s="40"/>
      <c r="O69" s="165"/>
      <c r="P69" s="165"/>
      <c r="Q69" s="165"/>
      <c r="R69" s="165"/>
      <c r="S69" s="40"/>
      <c r="T69" s="40"/>
      <c r="U69" s="165"/>
      <c r="V69" s="165"/>
      <c r="W69" s="165"/>
      <c r="X69" s="165"/>
      <c r="Y69" s="40"/>
      <c r="Z69" s="40"/>
      <c r="AA69" s="165"/>
      <c r="AB69" s="165"/>
      <c r="AC69" s="165"/>
      <c r="AD69" s="165"/>
      <c r="AE69" s="40"/>
      <c r="AF69" s="40"/>
      <c r="AG69" s="40"/>
      <c r="AH69" s="40"/>
    </row>
    <row r="70" spans="1:35" x14ac:dyDescent="0.2">
      <c r="A70" s="165"/>
      <c r="B70" s="165" t="s">
        <v>314</v>
      </c>
      <c r="C70" s="170" t="s">
        <v>352</v>
      </c>
      <c r="D70" s="168"/>
      <c r="E70" s="168"/>
      <c r="F70" s="168"/>
      <c r="G70" s="168"/>
      <c r="H70" s="168"/>
      <c r="I70" s="40"/>
      <c r="J70" s="40"/>
      <c r="K70" s="40"/>
      <c r="L70" s="165"/>
      <c r="M70" s="40"/>
      <c r="N70" s="40"/>
      <c r="O70" s="165"/>
      <c r="P70" s="165"/>
      <c r="Q70" s="165"/>
      <c r="R70" s="165"/>
      <c r="S70" s="40"/>
      <c r="T70" s="40"/>
      <c r="U70" s="165"/>
      <c r="V70" s="165"/>
      <c r="W70" s="165"/>
      <c r="X70" s="165"/>
      <c r="Y70" s="40"/>
      <c r="Z70" s="40"/>
      <c r="AA70" s="165"/>
      <c r="AB70" s="165"/>
      <c r="AC70" s="165"/>
      <c r="AD70" s="165"/>
      <c r="AE70" s="40"/>
      <c r="AF70" s="40"/>
      <c r="AG70" s="40"/>
      <c r="AH70" s="40"/>
    </row>
    <row r="71" spans="1:35" x14ac:dyDescent="0.2">
      <c r="A71" s="165"/>
      <c r="B71" s="165" t="s">
        <v>314</v>
      </c>
      <c r="C71" s="170" t="s">
        <v>353</v>
      </c>
      <c r="D71" s="40"/>
      <c r="E71" s="40"/>
      <c r="F71" s="40"/>
      <c r="G71" s="40"/>
      <c r="H71" s="40"/>
      <c r="I71" s="40"/>
      <c r="J71" s="40"/>
      <c r="K71" s="40"/>
      <c r="L71" s="165"/>
      <c r="M71" s="40"/>
      <c r="N71" s="40"/>
      <c r="O71" s="165"/>
      <c r="P71" s="165"/>
      <c r="Q71" s="165"/>
      <c r="R71" s="165"/>
      <c r="S71" s="40"/>
      <c r="T71" s="40"/>
      <c r="U71" s="165"/>
      <c r="V71" s="165"/>
      <c r="W71" s="165"/>
      <c r="X71" s="165"/>
      <c r="Y71" s="40"/>
      <c r="Z71" s="40"/>
      <c r="AA71" s="165"/>
      <c r="AB71" s="165"/>
      <c r="AC71" s="165"/>
      <c r="AD71" s="165"/>
      <c r="AE71" s="40"/>
      <c r="AF71" s="40"/>
      <c r="AG71" s="40"/>
      <c r="AH71" s="40"/>
    </row>
    <row r="72" spans="1:35" x14ac:dyDescent="0.2">
      <c r="A72" s="165">
        <v>17</v>
      </c>
      <c r="B72" s="200" t="s">
        <v>167</v>
      </c>
      <c r="C72" s="166" t="s">
        <v>110</v>
      </c>
      <c r="D72" s="167" t="s">
        <v>49</v>
      </c>
      <c r="E72" s="174">
        <v>35187012427</v>
      </c>
      <c r="F72" s="175">
        <v>44446</v>
      </c>
      <c r="G72" s="168" t="s">
        <v>772</v>
      </c>
      <c r="H72" s="40" t="s">
        <v>775</v>
      </c>
      <c r="I72" s="40" t="s">
        <v>354</v>
      </c>
      <c r="J72" s="40" t="s">
        <v>355</v>
      </c>
      <c r="K72" s="40"/>
      <c r="L72" s="165" t="s">
        <v>1215</v>
      </c>
      <c r="M72" s="40"/>
      <c r="N72" s="40"/>
      <c r="O72" s="165" t="s">
        <v>1215</v>
      </c>
      <c r="P72" s="165"/>
      <c r="Q72" s="165"/>
      <c r="R72" s="165"/>
      <c r="S72" s="40"/>
      <c r="T72" s="40"/>
      <c r="U72" s="165"/>
      <c r="V72" s="165" t="s">
        <v>1215</v>
      </c>
      <c r="W72" s="165"/>
      <c r="X72" s="165"/>
      <c r="Y72" s="40"/>
      <c r="Z72" s="40"/>
      <c r="AA72" s="165">
        <v>5</v>
      </c>
      <c r="AB72" s="165"/>
      <c r="AC72" s="165">
        <v>28</v>
      </c>
      <c r="AD72" s="165">
        <v>2</v>
      </c>
      <c r="AE72" s="40"/>
      <c r="AF72" s="40"/>
      <c r="AG72" s="40"/>
      <c r="AH72" s="40"/>
    </row>
    <row r="73" spans="1:35" x14ac:dyDescent="0.2">
      <c r="A73" s="165"/>
      <c r="B73" s="165" t="s">
        <v>137</v>
      </c>
      <c r="C73" s="170" t="s">
        <v>356</v>
      </c>
      <c r="D73" s="40"/>
      <c r="E73" s="40"/>
      <c r="F73" s="40"/>
      <c r="G73" s="40"/>
      <c r="H73" s="40"/>
      <c r="I73" s="40"/>
      <c r="J73" s="40"/>
      <c r="K73" s="40"/>
      <c r="L73" s="165"/>
      <c r="M73" s="40"/>
      <c r="N73" s="40"/>
      <c r="O73" s="165"/>
      <c r="P73" s="165"/>
      <c r="Q73" s="165"/>
      <c r="R73" s="165"/>
      <c r="S73" s="40"/>
      <c r="T73" s="40"/>
      <c r="U73" s="165"/>
      <c r="V73" s="165"/>
      <c r="W73" s="165"/>
      <c r="X73" s="165"/>
      <c r="Y73" s="40"/>
      <c r="Z73" s="40"/>
      <c r="AA73" s="165"/>
      <c r="AB73" s="165"/>
      <c r="AC73" s="165"/>
      <c r="AD73" s="165"/>
      <c r="AE73" s="40"/>
      <c r="AF73" s="40"/>
      <c r="AG73" s="40"/>
      <c r="AH73" s="40"/>
    </row>
    <row r="74" spans="1:35" x14ac:dyDescent="0.2">
      <c r="A74" s="165"/>
      <c r="B74" s="165" t="s">
        <v>314</v>
      </c>
      <c r="C74" s="170" t="s">
        <v>357</v>
      </c>
      <c r="D74" s="40"/>
      <c r="E74" s="40"/>
      <c r="F74" s="40"/>
      <c r="G74" s="40"/>
      <c r="H74" s="40"/>
      <c r="I74" s="40"/>
      <c r="J74" s="40"/>
      <c r="K74" s="40"/>
      <c r="L74" s="165"/>
      <c r="M74" s="40"/>
      <c r="N74" s="40"/>
      <c r="O74" s="165"/>
      <c r="P74" s="165"/>
      <c r="Q74" s="165"/>
      <c r="R74" s="165"/>
      <c r="S74" s="40"/>
      <c r="T74" s="40"/>
      <c r="U74" s="165"/>
      <c r="V74" s="165"/>
      <c r="W74" s="165"/>
      <c r="X74" s="165"/>
      <c r="Y74" s="40"/>
      <c r="Z74" s="40"/>
      <c r="AA74" s="165"/>
      <c r="AB74" s="165"/>
      <c r="AC74" s="165"/>
      <c r="AD74" s="165"/>
      <c r="AE74" s="40"/>
      <c r="AF74" s="40"/>
      <c r="AG74" s="40"/>
      <c r="AH74" s="40"/>
    </row>
    <row r="75" spans="1:35" x14ac:dyDescent="0.2">
      <c r="A75" s="165"/>
      <c r="B75" s="165" t="s">
        <v>314</v>
      </c>
      <c r="C75" s="170" t="s">
        <v>358</v>
      </c>
      <c r="D75" s="40"/>
      <c r="E75" s="40"/>
      <c r="F75" s="40"/>
      <c r="G75" s="40"/>
      <c r="H75" s="40"/>
      <c r="I75" s="40"/>
      <c r="J75" s="40"/>
      <c r="K75" s="40"/>
      <c r="L75" s="165"/>
      <c r="M75" s="40"/>
      <c r="N75" s="40"/>
      <c r="O75" s="165"/>
      <c r="P75" s="165"/>
      <c r="Q75" s="165"/>
      <c r="R75" s="165"/>
      <c r="S75" s="40"/>
      <c r="T75" s="40"/>
      <c r="U75" s="165"/>
      <c r="V75" s="165"/>
      <c r="W75" s="165"/>
      <c r="X75" s="165"/>
      <c r="Y75" s="40"/>
      <c r="Z75" s="40"/>
      <c r="AA75" s="165"/>
      <c r="AB75" s="165"/>
      <c r="AC75" s="165"/>
      <c r="AD75" s="165"/>
      <c r="AE75" s="40"/>
      <c r="AF75" s="40"/>
      <c r="AG75" s="40"/>
      <c r="AH75" s="40"/>
    </row>
    <row r="76" spans="1:35" x14ac:dyDescent="0.2">
      <c r="A76" s="165"/>
      <c r="B76" s="165" t="s">
        <v>314</v>
      </c>
      <c r="C76" s="170" t="s">
        <v>359</v>
      </c>
      <c r="D76" s="40"/>
      <c r="E76" s="40"/>
      <c r="F76" s="40"/>
      <c r="G76" s="40"/>
      <c r="H76" s="40"/>
      <c r="I76" s="40"/>
      <c r="J76" s="40"/>
      <c r="K76" s="40"/>
      <c r="L76" s="165"/>
      <c r="M76" s="40"/>
      <c r="N76" s="40"/>
      <c r="O76" s="165"/>
      <c r="P76" s="165"/>
      <c r="Q76" s="165"/>
      <c r="R76" s="165"/>
      <c r="S76" s="40"/>
      <c r="T76" s="40"/>
      <c r="U76" s="165"/>
      <c r="V76" s="165"/>
      <c r="W76" s="165"/>
      <c r="X76" s="165"/>
      <c r="Y76" s="40"/>
      <c r="Z76" s="40"/>
      <c r="AA76" s="165"/>
      <c r="AB76" s="165"/>
      <c r="AC76" s="165"/>
      <c r="AD76" s="165"/>
      <c r="AE76" s="40"/>
      <c r="AF76" s="40"/>
      <c r="AG76" s="40"/>
      <c r="AH76" s="40"/>
    </row>
    <row r="77" spans="1:35" x14ac:dyDescent="0.2">
      <c r="A77" s="165">
        <v>18</v>
      </c>
      <c r="B77" s="200" t="s">
        <v>167</v>
      </c>
      <c r="C77" s="166" t="s">
        <v>188</v>
      </c>
      <c r="D77" s="167" t="s">
        <v>264</v>
      </c>
      <c r="E77" s="168" t="s">
        <v>244</v>
      </c>
      <c r="F77" s="168" t="s">
        <v>850</v>
      </c>
      <c r="G77" s="168" t="s">
        <v>851</v>
      </c>
      <c r="H77" s="40" t="s">
        <v>775</v>
      </c>
      <c r="I77" s="40" t="s">
        <v>360</v>
      </c>
      <c r="J77" s="40"/>
      <c r="K77" s="40" t="s">
        <v>454</v>
      </c>
      <c r="L77" s="165" t="s">
        <v>1215</v>
      </c>
      <c r="M77" s="40"/>
      <c r="N77" s="40"/>
      <c r="O77" s="165" t="s">
        <v>1215</v>
      </c>
      <c r="P77" s="165"/>
      <c r="Q77" s="165"/>
      <c r="R77" s="165"/>
      <c r="S77" s="40"/>
      <c r="T77" s="40"/>
      <c r="U77" s="165"/>
      <c r="V77" s="165" t="s">
        <v>1215</v>
      </c>
      <c r="W77" s="165"/>
      <c r="X77" s="165"/>
      <c r="Y77" s="40"/>
      <c r="Z77" s="40"/>
      <c r="AA77" s="165">
        <v>3</v>
      </c>
      <c r="AB77" s="165"/>
      <c r="AC77" s="165">
        <v>67</v>
      </c>
      <c r="AD77" s="165">
        <v>3</v>
      </c>
      <c r="AE77" s="40"/>
      <c r="AF77" s="40"/>
      <c r="AG77" s="40"/>
      <c r="AH77" s="40"/>
    </row>
    <row r="78" spans="1:35" x14ac:dyDescent="0.2">
      <c r="A78" s="165"/>
      <c r="B78" s="200" t="s">
        <v>137</v>
      </c>
      <c r="C78" s="170" t="s">
        <v>245</v>
      </c>
      <c r="D78" s="168"/>
      <c r="E78" s="168"/>
      <c r="F78" s="168"/>
      <c r="G78" s="168"/>
      <c r="H78" s="168"/>
      <c r="I78" s="40"/>
      <c r="J78" s="40"/>
      <c r="K78" s="40"/>
      <c r="L78" s="165"/>
      <c r="M78" s="40"/>
      <c r="N78" s="40"/>
      <c r="O78" s="165"/>
      <c r="P78" s="165"/>
      <c r="Q78" s="165"/>
      <c r="R78" s="165"/>
      <c r="S78" s="40"/>
      <c r="T78" s="40"/>
      <c r="U78" s="165"/>
      <c r="V78" s="165"/>
      <c r="W78" s="165"/>
      <c r="X78" s="165"/>
      <c r="Y78" s="40"/>
      <c r="Z78" s="40"/>
      <c r="AA78" s="165"/>
      <c r="AB78" s="165"/>
      <c r="AC78" s="165"/>
      <c r="AD78" s="165"/>
      <c r="AE78" s="40"/>
      <c r="AF78" s="40"/>
      <c r="AG78" s="40"/>
      <c r="AH78" s="40"/>
    </row>
    <row r="79" spans="1:35" x14ac:dyDescent="0.2">
      <c r="A79" s="165"/>
      <c r="B79" s="200" t="s">
        <v>314</v>
      </c>
      <c r="C79" s="170" t="s">
        <v>246</v>
      </c>
      <c r="D79" s="168"/>
      <c r="E79" s="168"/>
      <c r="F79" s="168"/>
      <c r="G79" s="168"/>
      <c r="H79" s="168"/>
      <c r="I79" s="40"/>
      <c r="J79" s="40"/>
      <c r="K79" s="40"/>
      <c r="L79" s="165"/>
      <c r="M79" s="40"/>
      <c r="N79" s="40"/>
      <c r="O79" s="165"/>
      <c r="P79" s="165"/>
      <c r="Q79" s="165"/>
      <c r="R79" s="165"/>
      <c r="S79" s="40"/>
      <c r="T79" s="40"/>
      <c r="U79" s="165"/>
      <c r="V79" s="165"/>
      <c r="W79" s="165"/>
      <c r="X79" s="165"/>
      <c r="Y79" s="40"/>
      <c r="Z79" s="40"/>
      <c r="AA79" s="165"/>
      <c r="AB79" s="165"/>
      <c r="AC79" s="165"/>
      <c r="AD79" s="165"/>
      <c r="AE79" s="40"/>
      <c r="AF79" s="40"/>
      <c r="AG79" s="40"/>
      <c r="AH79" s="40"/>
    </row>
    <row r="80" spans="1:35" x14ac:dyDescent="0.2">
      <c r="A80" s="165">
        <v>19</v>
      </c>
      <c r="B80" s="200" t="s">
        <v>167</v>
      </c>
      <c r="C80" s="166" t="s">
        <v>265</v>
      </c>
      <c r="D80" s="167" t="s">
        <v>266</v>
      </c>
      <c r="E80" s="168" t="s">
        <v>361</v>
      </c>
      <c r="F80" s="168" t="s">
        <v>852</v>
      </c>
      <c r="G80" s="168" t="s">
        <v>772</v>
      </c>
      <c r="H80" s="40" t="s">
        <v>775</v>
      </c>
      <c r="I80" s="40" t="s">
        <v>362</v>
      </c>
      <c r="J80" s="40" t="s">
        <v>363</v>
      </c>
      <c r="K80" s="40"/>
      <c r="L80" s="165" t="s">
        <v>1215</v>
      </c>
      <c r="M80" s="40"/>
      <c r="N80" s="40"/>
      <c r="O80" s="165" t="s">
        <v>1215</v>
      </c>
      <c r="P80" s="165"/>
      <c r="Q80" s="165"/>
      <c r="R80" s="165"/>
      <c r="S80" s="40"/>
      <c r="T80" s="40"/>
      <c r="U80" s="165"/>
      <c r="V80" s="165" t="s">
        <v>1215</v>
      </c>
      <c r="W80" s="165"/>
      <c r="X80" s="165"/>
      <c r="Y80" s="40"/>
      <c r="Z80" s="40"/>
      <c r="AA80" s="165">
        <v>5</v>
      </c>
      <c r="AB80" s="165"/>
      <c r="AC80" s="165">
        <v>54</v>
      </c>
      <c r="AD80" s="165">
        <v>3</v>
      </c>
      <c r="AE80" s="40"/>
      <c r="AF80" s="40"/>
      <c r="AG80" s="40"/>
      <c r="AH80" s="40"/>
      <c r="AI80" s="171" t="s">
        <v>375</v>
      </c>
    </row>
    <row r="81" spans="1:34" x14ac:dyDescent="0.2">
      <c r="A81" s="165"/>
      <c r="B81" s="165" t="s">
        <v>213</v>
      </c>
      <c r="C81" s="170" t="s">
        <v>364</v>
      </c>
      <c r="D81" s="168"/>
      <c r="E81" s="168"/>
      <c r="F81" s="168"/>
      <c r="G81" s="168"/>
      <c r="H81" s="168"/>
      <c r="I81" s="40"/>
      <c r="J81" s="40"/>
      <c r="K81" s="40"/>
      <c r="L81" s="165"/>
      <c r="M81" s="40"/>
      <c r="N81" s="40"/>
      <c r="O81" s="165"/>
      <c r="P81" s="165"/>
      <c r="Q81" s="165"/>
      <c r="R81" s="165"/>
      <c r="S81" s="40"/>
      <c r="T81" s="40"/>
      <c r="U81" s="165"/>
      <c r="V81" s="165"/>
      <c r="W81" s="165"/>
      <c r="X81" s="165"/>
      <c r="Y81" s="40"/>
      <c r="Z81" s="40"/>
      <c r="AA81" s="165"/>
      <c r="AB81" s="165"/>
      <c r="AC81" s="165"/>
      <c r="AD81" s="165"/>
      <c r="AE81" s="40"/>
      <c r="AF81" s="40"/>
      <c r="AG81" s="40"/>
      <c r="AH81" s="40"/>
    </row>
    <row r="82" spans="1:34" x14ac:dyDescent="0.2">
      <c r="A82" s="165"/>
      <c r="B82" s="165" t="s">
        <v>314</v>
      </c>
      <c r="C82" s="170" t="s">
        <v>365</v>
      </c>
      <c r="D82" s="168"/>
      <c r="E82" s="168"/>
      <c r="F82" s="168"/>
      <c r="G82" s="168"/>
      <c r="H82" s="168"/>
      <c r="I82" s="40"/>
      <c r="J82" s="40"/>
      <c r="K82" s="40"/>
      <c r="L82" s="165"/>
      <c r="M82" s="40"/>
      <c r="N82" s="40"/>
      <c r="O82" s="165"/>
      <c r="P82" s="165"/>
      <c r="Q82" s="165"/>
      <c r="R82" s="165"/>
      <c r="S82" s="40"/>
      <c r="T82" s="40"/>
      <c r="U82" s="165"/>
      <c r="V82" s="165"/>
      <c r="W82" s="165"/>
      <c r="X82" s="165"/>
      <c r="Y82" s="40"/>
      <c r="Z82" s="40"/>
      <c r="AA82" s="165"/>
      <c r="AB82" s="165"/>
      <c r="AC82" s="165"/>
      <c r="AD82" s="165"/>
      <c r="AE82" s="40"/>
      <c r="AF82" s="40"/>
      <c r="AG82" s="40"/>
      <c r="AH82" s="40"/>
    </row>
    <row r="83" spans="1:34" x14ac:dyDescent="0.2">
      <c r="A83" s="165"/>
      <c r="B83" s="165" t="s">
        <v>314</v>
      </c>
      <c r="C83" s="170" t="s">
        <v>366</v>
      </c>
      <c r="D83" s="168"/>
      <c r="E83" s="168"/>
      <c r="F83" s="168"/>
      <c r="G83" s="168"/>
      <c r="H83" s="168"/>
      <c r="I83" s="40"/>
      <c r="J83" s="40"/>
      <c r="K83" s="40"/>
      <c r="L83" s="165"/>
      <c r="M83" s="40"/>
      <c r="N83" s="40"/>
      <c r="O83" s="165"/>
      <c r="P83" s="165"/>
      <c r="Q83" s="165"/>
      <c r="R83" s="165"/>
      <c r="S83" s="40"/>
      <c r="T83" s="40"/>
      <c r="U83" s="165"/>
      <c r="V83" s="165"/>
      <c r="W83" s="165"/>
      <c r="X83" s="165"/>
      <c r="Y83" s="40"/>
      <c r="Z83" s="40"/>
      <c r="AA83" s="165"/>
      <c r="AB83" s="165"/>
      <c r="AC83" s="165"/>
      <c r="AD83" s="165"/>
      <c r="AE83" s="40"/>
      <c r="AF83" s="40"/>
      <c r="AG83" s="40"/>
      <c r="AH83" s="40"/>
    </row>
    <row r="84" spans="1:34" x14ac:dyDescent="0.2">
      <c r="A84" s="165"/>
      <c r="B84" s="165" t="s">
        <v>314</v>
      </c>
      <c r="C84" s="170" t="s">
        <v>367</v>
      </c>
      <c r="D84" s="168"/>
      <c r="E84" s="168"/>
      <c r="F84" s="168"/>
      <c r="G84" s="168"/>
      <c r="H84" s="168"/>
      <c r="I84" s="40"/>
      <c r="J84" s="40"/>
      <c r="K84" s="40"/>
      <c r="L84" s="165"/>
      <c r="M84" s="40"/>
      <c r="N84" s="40"/>
      <c r="O84" s="165"/>
      <c r="P84" s="165"/>
      <c r="Q84" s="165"/>
      <c r="R84" s="165"/>
      <c r="S84" s="40"/>
      <c r="T84" s="40"/>
      <c r="U84" s="165"/>
      <c r="V84" s="165"/>
      <c r="W84" s="165"/>
      <c r="X84" s="165"/>
      <c r="Y84" s="40"/>
      <c r="Z84" s="40"/>
      <c r="AA84" s="165"/>
      <c r="AB84" s="165"/>
      <c r="AC84" s="165"/>
      <c r="AD84" s="165"/>
      <c r="AE84" s="40"/>
      <c r="AF84" s="40"/>
      <c r="AG84" s="40"/>
      <c r="AH84" s="40"/>
    </row>
    <row r="85" spans="1:34" x14ac:dyDescent="0.2">
      <c r="A85" s="165">
        <v>20</v>
      </c>
      <c r="B85" s="200" t="s">
        <v>167</v>
      </c>
      <c r="C85" s="171" t="s">
        <v>302</v>
      </c>
      <c r="D85" s="167" t="s">
        <v>303</v>
      </c>
      <c r="E85" s="168" t="s">
        <v>368</v>
      </c>
      <c r="F85" s="168" t="s">
        <v>844</v>
      </c>
      <c r="G85" s="168" t="s">
        <v>772</v>
      </c>
      <c r="H85" s="40" t="s">
        <v>775</v>
      </c>
      <c r="I85" s="40" t="s">
        <v>369</v>
      </c>
      <c r="J85" s="40" t="s">
        <v>370</v>
      </c>
      <c r="K85" s="40"/>
      <c r="L85" s="165" t="s">
        <v>1215</v>
      </c>
      <c r="M85" s="40"/>
      <c r="N85" s="40"/>
      <c r="O85" s="165" t="s">
        <v>1215</v>
      </c>
      <c r="P85" s="165"/>
      <c r="Q85" s="165"/>
      <c r="R85" s="165"/>
      <c r="S85" s="40"/>
      <c r="T85" s="40"/>
      <c r="U85" s="165"/>
      <c r="V85" s="165" t="s">
        <v>1215</v>
      </c>
      <c r="W85" s="165"/>
      <c r="X85" s="165"/>
      <c r="Y85" s="40"/>
      <c r="Z85" s="40"/>
      <c r="AA85" s="165">
        <v>5</v>
      </c>
      <c r="AB85" s="165"/>
      <c r="AC85" s="165">
        <v>54</v>
      </c>
      <c r="AD85" s="165">
        <v>3</v>
      </c>
      <c r="AE85" s="40"/>
      <c r="AF85" s="40"/>
      <c r="AG85" s="40"/>
      <c r="AH85" s="40"/>
    </row>
    <row r="86" spans="1:34" x14ac:dyDescent="0.2">
      <c r="A86" s="165"/>
      <c r="B86" s="165" t="s">
        <v>213</v>
      </c>
      <c r="C86" s="170" t="s">
        <v>371</v>
      </c>
      <c r="D86" s="168"/>
      <c r="E86" s="168"/>
      <c r="F86" s="168"/>
      <c r="G86" s="168"/>
      <c r="H86" s="168"/>
      <c r="I86" s="40"/>
      <c r="J86" s="40"/>
      <c r="K86" s="40"/>
      <c r="L86" s="165"/>
      <c r="M86" s="40"/>
      <c r="N86" s="40"/>
      <c r="O86" s="165"/>
      <c r="P86" s="165"/>
      <c r="Q86" s="165"/>
      <c r="R86" s="165"/>
      <c r="S86" s="40"/>
      <c r="T86" s="40"/>
      <c r="U86" s="165"/>
      <c r="V86" s="165"/>
      <c r="W86" s="165"/>
      <c r="X86" s="165"/>
      <c r="Y86" s="40"/>
      <c r="Z86" s="40"/>
      <c r="AA86" s="165"/>
      <c r="AB86" s="165"/>
      <c r="AC86" s="165"/>
      <c r="AD86" s="165"/>
      <c r="AE86" s="40"/>
      <c r="AF86" s="40"/>
      <c r="AG86" s="40"/>
      <c r="AH86" s="40"/>
    </row>
    <row r="87" spans="1:34" x14ac:dyDescent="0.2">
      <c r="A87" s="165"/>
      <c r="B87" s="165" t="s">
        <v>314</v>
      </c>
      <c r="C87" s="170" t="s">
        <v>372</v>
      </c>
      <c r="D87" s="168"/>
      <c r="E87" s="168"/>
      <c r="F87" s="168"/>
      <c r="G87" s="168"/>
      <c r="H87" s="168"/>
      <c r="I87" s="40"/>
      <c r="J87" s="40"/>
      <c r="K87" s="40"/>
      <c r="L87" s="165"/>
      <c r="M87" s="40"/>
      <c r="N87" s="40"/>
      <c r="O87" s="165"/>
      <c r="P87" s="165"/>
      <c r="Q87" s="165"/>
      <c r="R87" s="165"/>
      <c r="S87" s="40"/>
      <c r="T87" s="40"/>
      <c r="U87" s="165"/>
      <c r="V87" s="165"/>
      <c r="W87" s="165"/>
      <c r="X87" s="165"/>
      <c r="Y87" s="40"/>
      <c r="Z87" s="40"/>
      <c r="AA87" s="165"/>
      <c r="AB87" s="165"/>
      <c r="AC87" s="165"/>
      <c r="AD87" s="165"/>
      <c r="AE87" s="40"/>
      <c r="AF87" s="40"/>
      <c r="AG87" s="40"/>
      <c r="AH87" s="40"/>
    </row>
    <row r="88" spans="1:34" x14ac:dyDescent="0.2">
      <c r="A88" s="165"/>
      <c r="B88" s="165" t="s">
        <v>314</v>
      </c>
      <c r="C88" s="170" t="s">
        <v>373</v>
      </c>
      <c r="D88" s="168"/>
      <c r="E88" s="168"/>
      <c r="F88" s="168"/>
      <c r="G88" s="168"/>
      <c r="H88" s="168"/>
      <c r="I88" s="40"/>
      <c r="J88" s="40"/>
      <c r="K88" s="40"/>
      <c r="L88" s="165"/>
      <c r="M88" s="40"/>
      <c r="N88" s="40"/>
      <c r="O88" s="165"/>
      <c r="P88" s="165"/>
      <c r="Q88" s="165"/>
      <c r="R88" s="165"/>
      <c r="S88" s="40"/>
      <c r="T88" s="40"/>
      <c r="U88" s="165"/>
      <c r="V88" s="165"/>
      <c r="W88" s="165"/>
      <c r="X88" s="165"/>
      <c r="Y88" s="40"/>
      <c r="Z88" s="40"/>
      <c r="AA88" s="165"/>
      <c r="AB88" s="165"/>
      <c r="AC88" s="165"/>
      <c r="AD88" s="165"/>
      <c r="AE88" s="40"/>
      <c r="AF88" s="40"/>
      <c r="AG88" s="40"/>
      <c r="AH88" s="40"/>
    </row>
    <row r="89" spans="1:34" x14ac:dyDescent="0.2">
      <c r="A89" s="165"/>
      <c r="B89" s="165" t="s">
        <v>374</v>
      </c>
      <c r="C89" s="170" t="s">
        <v>234</v>
      </c>
      <c r="D89" s="168"/>
      <c r="E89" s="168"/>
      <c r="F89" s="168"/>
      <c r="G89" s="168"/>
      <c r="H89" s="168"/>
      <c r="I89" s="40"/>
      <c r="J89" s="40"/>
      <c r="K89" s="40"/>
      <c r="L89" s="165"/>
      <c r="M89" s="40"/>
      <c r="N89" s="40"/>
      <c r="O89" s="165"/>
      <c r="P89" s="165"/>
      <c r="Q89" s="165"/>
      <c r="R89" s="165"/>
      <c r="S89" s="40"/>
      <c r="T89" s="40"/>
      <c r="U89" s="165"/>
      <c r="V89" s="165"/>
      <c r="W89" s="165"/>
      <c r="X89" s="165"/>
      <c r="Y89" s="40"/>
      <c r="Z89" s="40"/>
      <c r="AA89" s="165"/>
      <c r="AB89" s="165"/>
      <c r="AC89" s="165"/>
      <c r="AD89" s="165"/>
      <c r="AE89" s="40"/>
      <c r="AF89" s="40"/>
      <c r="AG89" s="40"/>
      <c r="AH89" s="40"/>
    </row>
    <row r="90" spans="1:34" x14ac:dyDescent="0.2">
      <c r="A90" s="165">
        <v>21</v>
      </c>
      <c r="B90" s="200" t="s">
        <v>167</v>
      </c>
      <c r="C90" s="166" t="s">
        <v>209</v>
      </c>
      <c r="D90" s="167" t="s">
        <v>160</v>
      </c>
      <c r="E90" s="168" t="s">
        <v>210</v>
      </c>
      <c r="F90" s="168" t="s">
        <v>806</v>
      </c>
      <c r="G90" s="168" t="s">
        <v>772</v>
      </c>
      <c r="H90" s="40" t="s">
        <v>775</v>
      </c>
      <c r="I90" s="40" t="s">
        <v>211</v>
      </c>
      <c r="J90" s="40" t="s">
        <v>212</v>
      </c>
      <c r="K90" s="40"/>
      <c r="L90" s="165" t="s">
        <v>1215</v>
      </c>
      <c r="M90" s="40"/>
      <c r="N90" s="40"/>
      <c r="O90" s="165" t="s">
        <v>1215</v>
      </c>
      <c r="P90" s="165"/>
      <c r="Q90" s="165"/>
      <c r="R90" s="165"/>
      <c r="S90" s="40"/>
      <c r="T90" s="40"/>
      <c r="U90" s="165"/>
      <c r="V90" s="165" t="s">
        <v>1215</v>
      </c>
      <c r="W90" s="165"/>
      <c r="X90" s="165"/>
      <c r="Y90" s="40"/>
      <c r="Z90" s="40"/>
      <c r="AA90" s="165">
        <v>4</v>
      </c>
      <c r="AB90" s="165"/>
      <c r="AC90" s="165">
        <v>54</v>
      </c>
      <c r="AD90" s="165">
        <v>3</v>
      </c>
      <c r="AE90" s="40"/>
      <c r="AF90" s="40"/>
      <c r="AG90" s="40"/>
      <c r="AH90" s="40"/>
    </row>
    <row r="91" spans="1:34" x14ac:dyDescent="0.2">
      <c r="A91" s="165"/>
      <c r="B91" s="165" t="s">
        <v>213</v>
      </c>
      <c r="C91" s="170" t="s">
        <v>214</v>
      </c>
      <c r="D91" s="168"/>
      <c r="E91" s="168"/>
      <c r="F91" s="168"/>
      <c r="G91" s="168"/>
      <c r="H91" s="168"/>
      <c r="I91" s="40"/>
      <c r="J91" s="40"/>
      <c r="K91" s="40"/>
      <c r="L91" s="165"/>
      <c r="M91" s="40"/>
      <c r="N91" s="40"/>
      <c r="O91" s="165"/>
      <c r="P91" s="165"/>
      <c r="Q91" s="165"/>
      <c r="R91" s="165"/>
      <c r="S91" s="40"/>
      <c r="T91" s="40"/>
      <c r="U91" s="165"/>
      <c r="V91" s="165"/>
      <c r="W91" s="165"/>
      <c r="X91" s="165"/>
      <c r="Y91" s="40"/>
      <c r="Z91" s="40"/>
      <c r="AA91" s="165"/>
      <c r="AB91" s="165"/>
      <c r="AC91" s="165"/>
      <c r="AD91" s="165"/>
      <c r="AE91" s="40"/>
      <c r="AF91" s="40"/>
      <c r="AG91" s="40"/>
      <c r="AH91" s="40"/>
    </row>
    <row r="92" spans="1:34" x14ac:dyDescent="0.2">
      <c r="A92" s="165"/>
      <c r="B92" s="165" t="s">
        <v>139</v>
      </c>
      <c r="C92" s="170" t="s">
        <v>216</v>
      </c>
      <c r="D92" s="168"/>
      <c r="E92" s="168"/>
      <c r="F92" s="168"/>
      <c r="G92" s="168"/>
      <c r="H92" s="168"/>
      <c r="I92" s="40"/>
      <c r="J92" s="40"/>
      <c r="K92" s="40"/>
      <c r="L92" s="165"/>
      <c r="M92" s="40"/>
      <c r="N92" s="40"/>
      <c r="O92" s="165"/>
      <c r="P92" s="165"/>
      <c r="Q92" s="165"/>
      <c r="R92" s="165"/>
      <c r="S92" s="40"/>
      <c r="T92" s="40"/>
      <c r="U92" s="165"/>
      <c r="V92" s="165"/>
      <c r="W92" s="165"/>
      <c r="X92" s="165"/>
      <c r="Y92" s="40"/>
      <c r="Z92" s="40"/>
      <c r="AA92" s="165"/>
      <c r="AB92" s="165"/>
      <c r="AC92" s="165"/>
      <c r="AD92" s="165"/>
      <c r="AE92" s="40"/>
      <c r="AF92" s="40"/>
      <c r="AG92" s="40"/>
      <c r="AH92" s="40"/>
    </row>
    <row r="93" spans="1:34" x14ac:dyDescent="0.2">
      <c r="A93" s="165"/>
      <c r="B93" s="165" t="s">
        <v>139</v>
      </c>
      <c r="C93" s="170" t="s">
        <v>215</v>
      </c>
      <c r="D93" s="168"/>
      <c r="E93" s="168"/>
      <c r="F93" s="168"/>
      <c r="G93" s="168"/>
      <c r="H93" s="168"/>
      <c r="I93" s="40"/>
      <c r="J93" s="40"/>
      <c r="K93" s="40"/>
      <c r="L93" s="165"/>
      <c r="M93" s="40"/>
      <c r="N93" s="40"/>
      <c r="O93" s="165"/>
      <c r="P93" s="165"/>
      <c r="Q93" s="165"/>
      <c r="R93" s="165"/>
      <c r="S93" s="40"/>
      <c r="T93" s="40"/>
      <c r="U93" s="165"/>
      <c r="V93" s="165"/>
      <c r="W93" s="165"/>
      <c r="X93" s="165"/>
      <c r="Y93" s="40"/>
      <c r="Z93" s="40"/>
      <c r="AA93" s="165"/>
      <c r="AB93" s="165"/>
      <c r="AC93" s="165"/>
      <c r="AD93" s="165"/>
      <c r="AE93" s="40"/>
      <c r="AF93" s="40"/>
      <c r="AG93" s="40"/>
      <c r="AH93" s="40"/>
    </row>
    <row r="94" spans="1:34" x14ac:dyDescent="0.2">
      <c r="A94" s="165">
        <v>22</v>
      </c>
      <c r="B94" s="200" t="s">
        <v>167</v>
      </c>
      <c r="C94" s="166" t="s">
        <v>219</v>
      </c>
      <c r="D94" s="167" t="s">
        <v>113</v>
      </c>
      <c r="E94" s="168" t="s">
        <v>210</v>
      </c>
      <c r="F94" s="168" t="s">
        <v>806</v>
      </c>
      <c r="G94" s="168" t="s">
        <v>772</v>
      </c>
      <c r="H94" s="40" t="s">
        <v>775</v>
      </c>
      <c r="I94" s="40" t="s">
        <v>220</v>
      </c>
      <c r="J94" s="40" t="s">
        <v>212</v>
      </c>
      <c r="K94" s="40"/>
      <c r="L94" s="165" t="s">
        <v>1215</v>
      </c>
      <c r="M94" s="40"/>
      <c r="N94" s="40"/>
      <c r="O94" s="165" t="s">
        <v>1215</v>
      </c>
      <c r="P94" s="165"/>
      <c r="Q94" s="165"/>
      <c r="R94" s="165"/>
      <c r="S94" s="40"/>
      <c r="T94" s="40"/>
      <c r="U94" s="165"/>
      <c r="V94" s="165" t="s">
        <v>1215</v>
      </c>
      <c r="W94" s="165"/>
      <c r="X94" s="165"/>
      <c r="Y94" s="40"/>
      <c r="Z94" s="40"/>
      <c r="AA94" s="165">
        <v>5</v>
      </c>
      <c r="AB94" s="165"/>
      <c r="AC94" s="165">
        <v>54</v>
      </c>
      <c r="AD94" s="165">
        <v>2</v>
      </c>
      <c r="AE94" s="40"/>
      <c r="AF94" s="40"/>
      <c r="AG94" s="40"/>
      <c r="AH94" s="40"/>
    </row>
    <row r="95" spans="1:34" x14ac:dyDescent="0.2">
      <c r="A95" s="165"/>
      <c r="B95" s="165" t="s">
        <v>213</v>
      </c>
      <c r="C95" s="170" t="s">
        <v>221</v>
      </c>
      <c r="D95" s="168"/>
      <c r="E95" s="168"/>
      <c r="F95" s="168"/>
      <c r="G95" s="168"/>
      <c r="H95" s="168"/>
      <c r="I95" s="40"/>
      <c r="J95" s="40"/>
      <c r="K95" s="40"/>
      <c r="L95" s="165"/>
      <c r="M95" s="40"/>
      <c r="N95" s="40"/>
      <c r="O95" s="165"/>
      <c r="P95" s="165"/>
      <c r="Q95" s="165"/>
      <c r="R95" s="165"/>
      <c r="S95" s="40"/>
      <c r="T95" s="40"/>
      <c r="U95" s="165"/>
      <c r="V95" s="165"/>
      <c r="W95" s="165"/>
      <c r="X95" s="165"/>
      <c r="Y95" s="40"/>
      <c r="Z95" s="40"/>
      <c r="AA95" s="165"/>
      <c r="AB95" s="165"/>
      <c r="AC95" s="165"/>
      <c r="AD95" s="165"/>
      <c r="AE95" s="40"/>
      <c r="AF95" s="40"/>
      <c r="AG95" s="40"/>
      <c r="AH95" s="40"/>
    </row>
    <row r="96" spans="1:34" x14ac:dyDescent="0.2">
      <c r="A96" s="165"/>
      <c r="B96" s="165" t="s">
        <v>139</v>
      </c>
      <c r="C96" s="170" t="s">
        <v>222</v>
      </c>
      <c r="D96" s="168"/>
      <c r="E96" s="168"/>
      <c r="F96" s="168"/>
      <c r="G96" s="168"/>
      <c r="H96" s="168"/>
      <c r="I96" s="40"/>
      <c r="J96" s="40"/>
      <c r="K96" s="40"/>
      <c r="L96" s="165"/>
      <c r="M96" s="40"/>
      <c r="N96" s="40"/>
      <c r="O96" s="165"/>
      <c r="P96" s="165"/>
      <c r="Q96" s="165"/>
      <c r="R96" s="165"/>
      <c r="S96" s="40"/>
      <c r="T96" s="40"/>
      <c r="U96" s="165"/>
      <c r="V96" s="165"/>
      <c r="W96" s="165"/>
      <c r="X96" s="165"/>
      <c r="Y96" s="40"/>
      <c r="Z96" s="40"/>
      <c r="AA96" s="165"/>
      <c r="AB96" s="165"/>
      <c r="AC96" s="165"/>
      <c r="AD96" s="165"/>
      <c r="AE96" s="40"/>
      <c r="AF96" s="40"/>
      <c r="AG96" s="40"/>
      <c r="AH96" s="40"/>
    </row>
    <row r="97" spans="1:35" x14ac:dyDescent="0.2">
      <c r="A97" s="165"/>
      <c r="B97" s="165" t="s">
        <v>139</v>
      </c>
      <c r="C97" s="170" t="s">
        <v>223</v>
      </c>
      <c r="D97" s="168"/>
      <c r="E97" s="168"/>
      <c r="F97" s="168"/>
      <c r="G97" s="168"/>
      <c r="H97" s="168"/>
      <c r="I97" s="40"/>
      <c r="J97" s="40"/>
      <c r="K97" s="40"/>
      <c r="L97" s="165"/>
      <c r="M97" s="40"/>
      <c r="N97" s="40"/>
      <c r="O97" s="165"/>
      <c r="P97" s="165"/>
      <c r="Q97" s="165"/>
      <c r="R97" s="165"/>
      <c r="S97" s="40"/>
      <c r="T97" s="40"/>
      <c r="U97" s="165"/>
      <c r="V97" s="165"/>
      <c r="W97" s="165"/>
      <c r="X97" s="165"/>
      <c r="Y97" s="40"/>
      <c r="Z97" s="40"/>
      <c r="AA97" s="165"/>
      <c r="AB97" s="165"/>
      <c r="AC97" s="165"/>
      <c r="AD97" s="165"/>
      <c r="AE97" s="40"/>
      <c r="AF97" s="40"/>
      <c r="AG97" s="40"/>
      <c r="AH97" s="40"/>
    </row>
    <row r="98" spans="1:35" x14ac:dyDescent="0.2">
      <c r="A98" s="165"/>
      <c r="B98" s="165" t="s">
        <v>139</v>
      </c>
      <c r="C98" s="170" t="s">
        <v>224</v>
      </c>
      <c r="D98" s="168"/>
      <c r="E98" s="168"/>
      <c r="F98" s="168"/>
      <c r="G98" s="168"/>
      <c r="H98" s="168"/>
      <c r="I98" s="40"/>
      <c r="J98" s="40"/>
      <c r="K98" s="40"/>
      <c r="L98" s="165"/>
      <c r="M98" s="40"/>
      <c r="N98" s="40"/>
      <c r="O98" s="165"/>
      <c r="P98" s="165"/>
      <c r="Q98" s="165"/>
      <c r="R98" s="165"/>
      <c r="S98" s="40"/>
      <c r="T98" s="40"/>
      <c r="U98" s="165"/>
      <c r="V98" s="165"/>
      <c r="W98" s="165"/>
      <c r="X98" s="165"/>
      <c r="Y98" s="40"/>
      <c r="Z98" s="40"/>
      <c r="AA98" s="165"/>
      <c r="AB98" s="165"/>
      <c r="AC98" s="165"/>
      <c r="AD98" s="165"/>
      <c r="AE98" s="40"/>
      <c r="AF98" s="40"/>
      <c r="AG98" s="40"/>
      <c r="AH98" s="40"/>
    </row>
    <row r="99" spans="1:35" x14ac:dyDescent="0.2">
      <c r="A99" s="165">
        <v>23</v>
      </c>
      <c r="B99" s="200" t="s">
        <v>167</v>
      </c>
      <c r="C99" s="166" t="s">
        <v>89</v>
      </c>
      <c r="D99" s="167" t="s">
        <v>116</v>
      </c>
      <c r="E99" s="168" t="s">
        <v>225</v>
      </c>
      <c r="F99" s="168" t="s">
        <v>853</v>
      </c>
      <c r="G99" s="168" t="s">
        <v>787</v>
      </c>
      <c r="H99" s="40" t="s">
        <v>775</v>
      </c>
      <c r="I99" s="40" t="s">
        <v>227</v>
      </c>
      <c r="J99" s="40" t="s">
        <v>226</v>
      </c>
      <c r="K99" s="40"/>
      <c r="L99" s="165" t="s">
        <v>1215</v>
      </c>
      <c r="M99" s="40"/>
      <c r="N99" s="40"/>
      <c r="O99" s="165" t="s">
        <v>1215</v>
      </c>
      <c r="P99" s="165"/>
      <c r="Q99" s="165"/>
      <c r="R99" s="165"/>
      <c r="S99" s="40"/>
      <c r="T99" s="40"/>
      <c r="U99" s="165"/>
      <c r="V99" s="165" t="s">
        <v>1215</v>
      </c>
      <c r="W99" s="165"/>
      <c r="X99" s="165"/>
      <c r="Y99" s="40"/>
      <c r="Z99" s="40"/>
      <c r="AA99" s="165">
        <v>3</v>
      </c>
      <c r="AB99" s="165"/>
      <c r="AC99" s="165">
        <v>28</v>
      </c>
      <c r="AD99" s="165">
        <v>5</v>
      </c>
      <c r="AE99" s="40"/>
      <c r="AF99" s="40"/>
      <c r="AG99" s="40"/>
      <c r="AH99" s="40"/>
    </row>
    <row r="100" spans="1:35" x14ac:dyDescent="0.2">
      <c r="A100" s="165"/>
      <c r="B100" s="165" t="s">
        <v>137</v>
      </c>
      <c r="C100" s="170" t="s">
        <v>228</v>
      </c>
      <c r="D100" s="168"/>
      <c r="E100" s="168"/>
      <c r="F100" s="168"/>
      <c r="G100" s="168"/>
      <c r="H100" s="168"/>
      <c r="I100" s="40"/>
      <c r="J100" s="40"/>
      <c r="K100" s="40"/>
      <c r="L100" s="165"/>
      <c r="M100" s="40"/>
      <c r="N100" s="40"/>
      <c r="O100" s="165"/>
      <c r="P100" s="165"/>
      <c r="Q100" s="165"/>
      <c r="R100" s="165"/>
      <c r="S100" s="40"/>
      <c r="T100" s="40"/>
      <c r="U100" s="165"/>
      <c r="V100" s="165"/>
      <c r="W100" s="165"/>
      <c r="X100" s="165"/>
      <c r="Y100" s="40"/>
      <c r="Z100" s="40"/>
      <c r="AA100" s="165"/>
      <c r="AB100" s="165"/>
      <c r="AC100" s="165"/>
      <c r="AD100" s="165"/>
      <c r="AE100" s="40"/>
      <c r="AF100" s="40"/>
      <c r="AG100" s="40"/>
      <c r="AH100" s="40"/>
    </row>
    <row r="101" spans="1:35" x14ac:dyDescent="0.2">
      <c r="A101" s="165"/>
      <c r="B101" s="165" t="s">
        <v>139</v>
      </c>
      <c r="C101" s="170" t="s">
        <v>229</v>
      </c>
      <c r="D101" s="168"/>
      <c r="E101" s="168"/>
      <c r="F101" s="168"/>
      <c r="G101" s="168"/>
      <c r="H101" s="168"/>
      <c r="I101" s="40"/>
      <c r="J101" s="40"/>
      <c r="K101" s="40"/>
      <c r="L101" s="165"/>
      <c r="M101" s="40"/>
      <c r="N101" s="40"/>
      <c r="O101" s="165"/>
      <c r="P101" s="165"/>
      <c r="Q101" s="165"/>
      <c r="R101" s="165"/>
      <c r="S101" s="40"/>
      <c r="T101" s="40"/>
      <c r="U101" s="165"/>
      <c r="V101" s="165"/>
      <c r="W101" s="165"/>
      <c r="X101" s="165"/>
      <c r="Y101" s="40"/>
      <c r="Z101" s="40"/>
      <c r="AA101" s="165"/>
      <c r="AB101" s="165"/>
      <c r="AC101" s="165"/>
      <c r="AD101" s="165"/>
      <c r="AE101" s="40"/>
      <c r="AF101" s="40"/>
      <c r="AG101" s="40"/>
      <c r="AH101" s="40"/>
    </row>
    <row r="102" spans="1:35" x14ac:dyDescent="0.2">
      <c r="A102" s="165">
        <v>24</v>
      </c>
      <c r="B102" s="200" t="s">
        <v>167</v>
      </c>
      <c r="C102" s="166" t="s">
        <v>193</v>
      </c>
      <c r="D102" s="167" t="s">
        <v>261</v>
      </c>
      <c r="E102" s="168" t="s">
        <v>230</v>
      </c>
      <c r="F102" s="168" t="s">
        <v>844</v>
      </c>
      <c r="G102" s="168" t="s">
        <v>772</v>
      </c>
      <c r="H102" s="40" t="s">
        <v>775</v>
      </c>
      <c r="I102" s="40" t="s">
        <v>231</v>
      </c>
      <c r="J102" s="40"/>
      <c r="K102" s="40" t="s">
        <v>232</v>
      </c>
      <c r="L102" s="165" t="s">
        <v>1215</v>
      </c>
      <c r="M102" s="40"/>
      <c r="N102" s="40"/>
      <c r="O102" s="165" t="s">
        <v>1215</v>
      </c>
      <c r="P102" s="165"/>
      <c r="Q102" s="165"/>
      <c r="R102" s="165"/>
      <c r="S102" s="40"/>
      <c r="T102" s="40"/>
      <c r="U102" s="165"/>
      <c r="V102" s="165" t="s">
        <v>1215</v>
      </c>
      <c r="W102" s="165"/>
      <c r="X102" s="165"/>
      <c r="Y102" s="40"/>
      <c r="Z102" s="40"/>
      <c r="AA102" s="165">
        <v>4</v>
      </c>
      <c r="AB102" s="165"/>
      <c r="AC102" s="165">
        <v>54</v>
      </c>
      <c r="AD102" s="165">
        <v>6</v>
      </c>
      <c r="AE102" s="40"/>
      <c r="AF102" s="40"/>
      <c r="AG102" s="40"/>
      <c r="AH102" s="40"/>
    </row>
    <row r="103" spans="1:35" x14ac:dyDescent="0.2">
      <c r="A103" s="165"/>
      <c r="B103" s="165" t="s">
        <v>238</v>
      </c>
      <c r="C103" s="170" t="s">
        <v>233</v>
      </c>
      <c r="D103" s="168"/>
      <c r="E103" s="168"/>
      <c r="F103" s="168"/>
      <c r="G103" s="168"/>
      <c r="H103" s="168"/>
      <c r="I103" s="40"/>
      <c r="J103" s="40"/>
      <c r="K103" s="40"/>
      <c r="L103" s="165"/>
      <c r="M103" s="40"/>
      <c r="N103" s="40"/>
      <c r="O103" s="165"/>
      <c r="P103" s="165"/>
      <c r="Q103" s="165"/>
      <c r="R103" s="165"/>
      <c r="S103" s="40"/>
      <c r="T103" s="40"/>
      <c r="U103" s="165"/>
      <c r="V103" s="165"/>
      <c r="W103" s="165"/>
      <c r="X103" s="165"/>
      <c r="Y103" s="40"/>
      <c r="Z103" s="40"/>
      <c r="AA103" s="165"/>
      <c r="AB103" s="165"/>
      <c r="AC103" s="165"/>
      <c r="AD103" s="165"/>
      <c r="AE103" s="40"/>
      <c r="AF103" s="40"/>
      <c r="AG103" s="40"/>
      <c r="AH103" s="40"/>
    </row>
    <row r="104" spans="1:35" x14ac:dyDescent="0.2">
      <c r="A104" s="165"/>
      <c r="B104" s="165" t="s">
        <v>250</v>
      </c>
      <c r="C104" s="170" t="s">
        <v>235</v>
      </c>
      <c r="D104" s="168"/>
      <c r="E104" s="168"/>
      <c r="F104" s="168"/>
      <c r="G104" s="168"/>
      <c r="H104" s="168"/>
      <c r="I104" s="40"/>
      <c r="J104" s="40"/>
      <c r="K104" s="40"/>
      <c r="L104" s="165"/>
      <c r="M104" s="40"/>
      <c r="N104" s="40"/>
      <c r="O104" s="165"/>
      <c r="P104" s="165"/>
      <c r="Q104" s="165"/>
      <c r="R104" s="165"/>
      <c r="S104" s="40"/>
      <c r="T104" s="40"/>
      <c r="U104" s="165"/>
      <c r="V104" s="165"/>
      <c r="W104" s="165"/>
      <c r="X104" s="165"/>
      <c r="Y104" s="40"/>
      <c r="Z104" s="40"/>
      <c r="AA104" s="165"/>
      <c r="AB104" s="165"/>
      <c r="AC104" s="165"/>
      <c r="AD104" s="165"/>
      <c r="AE104" s="40"/>
      <c r="AF104" s="40"/>
      <c r="AG104" s="40"/>
      <c r="AH104" s="40"/>
    </row>
    <row r="105" spans="1:35" x14ac:dyDescent="0.2">
      <c r="A105" s="165"/>
      <c r="B105" s="165" t="s">
        <v>240</v>
      </c>
      <c r="C105" s="170" t="s">
        <v>234</v>
      </c>
      <c r="D105" s="168"/>
      <c r="E105" s="168"/>
      <c r="F105" s="168"/>
      <c r="G105" s="168"/>
      <c r="H105" s="168"/>
      <c r="I105" s="40"/>
      <c r="J105" s="40"/>
      <c r="K105" s="40"/>
      <c r="L105" s="165"/>
      <c r="M105" s="40"/>
      <c r="N105" s="40"/>
      <c r="O105" s="165"/>
      <c r="P105" s="165"/>
      <c r="Q105" s="165"/>
      <c r="R105" s="165"/>
      <c r="S105" s="40"/>
      <c r="T105" s="40"/>
      <c r="U105" s="165"/>
      <c r="V105" s="165"/>
      <c r="W105" s="165"/>
      <c r="X105" s="165"/>
      <c r="Y105" s="40"/>
      <c r="Z105" s="40"/>
      <c r="AA105" s="165"/>
      <c r="AB105" s="165"/>
      <c r="AC105" s="165"/>
      <c r="AD105" s="165"/>
      <c r="AE105" s="40"/>
      <c r="AF105" s="40"/>
      <c r="AG105" s="40"/>
      <c r="AH105" s="40"/>
    </row>
    <row r="106" spans="1:35" x14ac:dyDescent="0.2">
      <c r="A106" s="165">
        <v>25</v>
      </c>
      <c r="B106" s="200" t="s">
        <v>167</v>
      </c>
      <c r="C106" s="166" t="s">
        <v>192</v>
      </c>
      <c r="D106" s="167" t="s">
        <v>263</v>
      </c>
      <c r="E106" s="168" t="s">
        <v>236</v>
      </c>
      <c r="F106" s="168" t="s">
        <v>854</v>
      </c>
      <c r="G106" s="168" t="s">
        <v>787</v>
      </c>
      <c r="H106" s="40" t="s">
        <v>775</v>
      </c>
      <c r="I106" s="40" t="s">
        <v>231</v>
      </c>
      <c r="J106" s="40" t="s">
        <v>237</v>
      </c>
      <c r="K106" s="40"/>
      <c r="L106" s="165" t="s">
        <v>1215</v>
      </c>
      <c r="M106" s="40"/>
      <c r="N106" s="40"/>
      <c r="O106" s="165" t="s">
        <v>1215</v>
      </c>
      <c r="P106" s="165"/>
      <c r="Q106" s="165"/>
      <c r="R106" s="165"/>
      <c r="S106" s="40"/>
      <c r="T106" s="40"/>
      <c r="U106" s="165"/>
      <c r="V106" s="165" t="s">
        <v>1215</v>
      </c>
      <c r="W106" s="165"/>
      <c r="X106" s="165"/>
      <c r="Y106" s="40"/>
      <c r="Z106" s="40"/>
      <c r="AA106" s="165">
        <v>4</v>
      </c>
      <c r="AB106" s="165"/>
      <c r="AC106" s="165">
        <v>54</v>
      </c>
      <c r="AD106" s="165">
        <v>6</v>
      </c>
      <c r="AE106" s="40"/>
      <c r="AF106" s="40"/>
      <c r="AG106" s="40"/>
      <c r="AH106" s="40"/>
    </row>
    <row r="107" spans="1:35" x14ac:dyDescent="0.2">
      <c r="A107" s="165"/>
      <c r="B107" s="165" t="s">
        <v>238</v>
      </c>
      <c r="C107" s="170" t="s">
        <v>241</v>
      </c>
      <c r="D107" s="168"/>
      <c r="E107" s="168"/>
      <c r="F107" s="168"/>
      <c r="G107" s="168"/>
      <c r="H107" s="168"/>
      <c r="I107" s="40"/>
      <c r="J107" s="40"/>
      <c r="K107" s="40"/>
      <c r="L107" s="165"/>
      <c r="M107" s="40"/>
      <c r="N107" s="40"/>
      <c r="O107" s="165"/>
      <c r="P107" s="165"/>
      <c r="Q107" s="165"/>
      <c r="R107" s="165"/>
      <c r="S107" s="40"/>
      <c r="T107" s="40"/>
      <c r="U107" s="165"/>
      <c r="V107" s="165"/>
      <c r="W107" s="165"/>
      <c r="X107" s="165"/>
      <c r="Y107" s="40"/>
      <c r="Z107" s="40"/>
      <c r="AA107" s="165"/>
      <c r="AB107" s="165"/>
      <c r="AC107" s="165"/>
      <c r="AD107" s="165"/>
      <c r="AE107" s="40"/>
      <c r="AF107" s="40"/>
      <c r="AG107" s="40"/>
      <c r="AH107" s="40"/>
    </row>
    <row r="108" spans="1:35" x14ac:dyDescent="0.2">
      <c r="A108" s="165"/>
      <c r="B108" s="165" t="s">
        <v>239</v>
      </c>
      <c r="C108" s="170" t="s">
        <v>242</v>
      </c>
      <c r="D108" s="168"/>
      <c r="E108" s="168"/>
      <c r="F108" s="168"/>
      <c r="G108" s="168"/>
      <c r="H108" s="168"/>
      <c r="I108" s="40"/>
      <c r="J108" s="40"/>
      <c r="K108" s="40"/>
      <c r="L108" s="165"/>
      <c r="M108" s="40"/>
      <c r="N108" s="40"/>
      <c r="O108" s="165"/>
      <c r="P108" s="165"/>
      <c r="Q108" s="165"/>
      <c r="R108" s="165"/>
      <c r="S108" s="40"/>
      <c r="T108" s="40"/>
      <c r="U108" s="165"/>
      <c r="V108" s="165"/>
      <c r="W108" s="165"/>
      <c r="X108" s="165"/>
      <c r="Y108" s="40"/>
      <c r="Z108" s="40"/>
      <c r="AA108" s="165"/>
      <c r="AB108" s="165"/>
      <c r="AC108" s="165"/>
      <c r="AD108" s="165"/>
      <c r="AE108" s="40"/>
      <c r="AF108" s="40"/>
      <c r="AG108" s="40"/>
      <c r="AH108" s="40"/>
    </row>
    <row r="109" spans="1:35" x14ac:dyDescent="0.2">
      <c r="A109" s="165"/>
      <c r="B109" s="165" t="s">
        <v>240</v>
      </c>
      <c r="C109" s="170" t="s">
        <v>243</v>
      </c>
      <c r="D109" s="168"/>
      <c r="E109" s="168"/>
      <c r="F109" s="168"/>
      <c r="G109" s="168"/>
      <c r="H109" s="168"/>
      <c r="I109" s="40"/>
      <c r="J109" s="40"/>
      <c r="K109" s="40"/>
      <c r="L109" s="165"/>
      <c r="M109" s="40"/>
      <c r="N109" s="40"/>
      <c r="O109" s="165"/>
      <c r="P109" s="165"/>
      <c r="Q109" s="165"/>
      <c r="R109" s="165"/>
      <c r="S109" s="40"/>
      <c r="T109" s="40"/>
      <c r="U109" s="165"/>
      <c r="V109" s="165"/>
      <c r="W109" s="165"/>
      <c r="X109" s="165"/>
      <c r="Y109" s="40"/>
      <c r="Z109" s="40"/>
      <c r="AA109" s="165"/>
      <c r="AB109" s="165"/>
      <c r="AC109" s="165"/>
      <c r="AD109" s="165"/>
      <c r="AE109" s="40"/>
      <c r="AF109" s="40"/>
      <c r="AG109" s="40"/>
      <c r="AH109" s="40"/>
    </row>
    <row r="110" spans="1:35" x14ac:dyDescent="0.2">
      <c r="A110" s="165">
        <v>26</v>
      </c>
      <c r="B110" s="200" t="s">
        <v>167</v>
      </c>
      <c r="C110" s="166" t="s">
        <v>217</v>
      </c>
      <c r="D110" s="200" t="s">
        <v>218</v>
      </c>
      <c r="E110" s="168" t="s">
        <v>376</v>
      </c>
      <c r="F110" s="168" t="s">
        <v>855</v>
      </c>
      <c r="G110" s="168" t="s">
        <v>772</v>
      </c>
      <c r="H110" s="40" t="s">
        <v>775</v>
      </c>
      <c r="I110" s="40" t="s">
        <v>348</v>
      </c>
      <c r="J110" s="40"/>
      <c r="K110" s="40" t="s">
        <v>349</v>
      </c>
      <c r="L110" s="165" t="s">
        <v>1215</v>
      </c>
      <c r="M110" s="40"/>
      <c r="N110" s="40"/>
      <c r="O110" s="165" t="s">
        <v>1215</v>
      </c>
      <c r="P110" s="165"/>
      <c r="Q110" s="165"/>
      <c r="R110" s="165"/>
      <c r="S110" s="40"/>
      <c r="T110" s="40"/>
      <c r="U110" s="165"/>
      <c r="V110" s="165" t="s">
        <v>1215</v>
      </c>
      <c r="W110" s="165"/>
      <c r="X110" s="165"/>
      <c r="Y110" s="40"/>
      <c r="Z110" s="40"/>
      <c r="AA110" s="165">
        <v>5</v>
      </c>
      <c r="AB110" s="165"/>
      <c r="AC110" s="165">
        <v>67</v>
      </c>
      <c r="AD110" s="165">
        <v>4</v>
      </c>
      <c r="AE110" s="40"/>
      <c r="AF110" s="40"/>
      <c r="AG110" s="40"/>
      <c r="AH110" s="40"/>
      <c r="AI110" s="171" t="s">
        <v>382</v>
      </c>
    </row>
    <row r="111" spans="1:35" x14ac:dyDescent="0.2">
      <c r="A111" s="165"/>
      <c r="B111" s="165" t="s">
        <v>381</v>
      </c>
      <c r="C111" s="170" t="s">
        <v>377</v>
      </c>
      <c r="D111" s="168"/>
      <c r="E111" s="168"/>
      <c r="F111" s="168"/>
      <c r="G111" s="168"/>
      <c r="H111" s="168"/>
      <c r="I111" s="40"/>
      <c r="J111" s="40"/>
      <c r="K111" s="40"/>
      <c r="L111" s="165"/>
      <c r="M111" s="40"/>
      <c r="N111" s="40"/>
      <c r="O111" s="165"/>
      <c r="P111" s="165"/>
      <c r="Q111" s="165"/>
      <c r="R111" s="165"/>
      <c r="S111" s="40"/>
      <c r="T111" s="40"/>
      <c r="U111" s="165"/>
      <c r="V111" s="165"/>
      <c r="W111" s="165"/>
      <c r="X111" s="165"/>
      <c r="Y111" s="40"/>
      <c r="Z111" s="40"/>
      <c r="AA111" s="165"/>
      <c r="AB111" s="165"/>
      <c r="AC111" s="165"/>
      <c r="AD111" s="165"/>
      <c r="AE111" s="40"/>
      <c r="AF111" s="40"/>
      <c r="AG111" s="40"/>
      <c r="AH111" s="40"/>
    </row>
    <row r="112" spans="1:35" x14ac:dyDescent="0.2">
      <c r="A112" s="165"/>
      <c r="B112" s="165" t="s">
        <v>213</v>
      </c>
      <c r="C112" s="170" t="s">
        <v>378</v>
      </c>
      <c r="D112" s="168"/>
      <c r="E112" s="168"/>
      <c r="F112" s="168"/>
      <c r="G112" s="168"/>
      <c r="H112" s="168"/>
      <c r="I112" s="40"/>
      <c r="J112" s="40"/>
      <c r="K112" s="40"/>
      <c r="L112" s="165"/>
      <c r="M112" s="40"/>
      <c r="N112" s="40"/>
      <c r="O112" s="165"/>
      <c r="P112" s="165"/>
      <c r="Q112" s="165"/>
      <c r="R112" s="165"/>
      <c r="S112" s="40"/>
      <c r="T112" s="40"/>
      <c r="U112" s="165"/>
      <c r="V112" s="165"/>
      <c r="W112" s="165"/>
      <c r="X112" s="165"/>
      <c r="Y112" s="40"/>
      <c r="Z112" s="40"/>
      <c r="AA112" s="165"/>
      <c r="AB112" s="165"/>
      <c r="AC112" s="165"/>
      <c r="AD112" s="165"/>
      <c r="AE112" s="40"/>
      <c r="AF112" s="40"/>
      <c r="AG112" s="40"/>
      <c r="AH112" s="40"/>
    </row>
    <row r="113" spans="1:35" x14ac:dyDescent="0.2">
      <c r="A113" s="40"/>
      <c r="B113" s="165" t="s">
        <v>314</v>
      </c>
      <c r="C113" s="170" t="s">
        <v>379</v>
      </c>
      <c r="D113" s="168"/>
      <c r="E113" s="168"/>
      <c r="F113" s="168"/>
      <c r="G113" s="168"/>
      <c r="H113" s="168"/>
      <c r="I113" s="40"/>
      <c r="J113" s="40"/>
      <c r="K113" s="40"/>
      <c r="L113" s="165"/>
      <c r="M113" s="40"/>
      <c r="N113" s="40"/>
      <c r="O113" s="165"/>
      <c r="P113" s="165"/>
      <c r="Q113" s="165"/>
      <c r="R113" s="165"/>
      <c r="S113" s="40"/>
      <c r="T113" s="40"/>
      <c r="U113" s="165"/>
      <c r="V113" s="165"/>
      <c r="W113" s="165"/>
      <c r="X113" s="165"/>
      <c r="Y113" s="40"/>
      <c r="Z113" s="40"/>
      <c r="AA113" s="165"/>
      <c r="AB113" s="165"/>
      <c r="AC113" s="165"/>
      <c r="AD113" s="165"/>
      <c r="AE113" s="40"/>
      <c r="AF113" s="40"/>
      <c r="AG113" s="40"/>
      <c r="AH113" s="40"/>
    </row>
    <row r="114" spans="1:35" x14ac:dyDescent="0.2">
      <c r="A114" s="40"/>
      <c r="B114" s="165" t="s">
        <v>314</v>
      </c>
      <c r="C114" s="170" t="s">
        <v>380</v>
      </c>
      <c r="D114" s="40"/>
      <c r="E114" s="40"/>
      <c r="F114" s="40"/>
      <c r="G114" s="40"/>
      <c r="H114" s="40"/>
      <c r="I114" s="40"/>
      <c r="J114" s="40"/>
      <c r="K114" s="40"/>
      <c r="L114" s="165"/>
      <c r="M114" s="40"/>
      <c r="N114" s="40"/>
      <c r="O114" s="165"/>
      <c r="P114" s="165"/>
      <c r="Q114" s="165"/>
      <c r="R114" s="165"/>
      <c r="S114" s="40"/>
      <c r="T114" s="40"/>
      <c r="U114" s="165"/>
      <c r="V114" s="165"/>
      <c r="W114" s="165"/>
      <c r="X114" s="165"/>
      <c r="Y114" s="40"/>
      <c r="Z114" s="40"/>
      <c r="AA114" s="165"/>
      <c r="AB114" s="165"/>
      <c r="AC114" s="165"/>
      <c r="AD114" s="165"/>
      <c r="AE114" s="40"/>
      <c r="AF114" s="40"/>
      <c r="AG114" s="40"/>
      <c r="AH114" s="40"/>
    </row>
    <row r="115" spans="1:35" x14ac:dyDescent="0.2">
      <c r="A115" s="165">
        <v>27</v>
      </c>
      <c r="B115" s="200" t="s">
        <v>167</v>
      </c>
      <c r="C115" s="166" t="s">
        <v>98</v>
      </c>
      <c r="D115" s="167" t="s">
        <v>99</v>
      </c>
      <c r="E115" s="174">
        <v>35192006998</v>
      </c>
      <c r="F115" s="175">
        <v>44418</v>
      </c>
      <c r="G115" s="168" t="s">
        <v>772</v>
      </c>
      <c r="H115" s="40" t="s">
        <v>775</v>
      </c>
      <c r="I115" s="40" t="s">
        <v>383</v>
      </c>
      <c r="J115" s="40" t="s">
        <v>384</v>
      </c>
      <c r="K115" s="40"/>
      <c r="L115" s="165" t="s">
        <v>1215</v>
      </c>
      <c r="M115" s="40"/>
      <c r="N115" s="40"/>
      <c r="O115" s="165" t="s">
        <v>1215</v>
      </c>
      <c r="P115" s="165"/>
      <c r="Q115" s="165"/>
      <c r="R115" s="165"/>
      <c r="S115" s="40"/>
      <c r="T115" s="40"/>
      <c r="U115" s="165"/>
      <c r="V115" s="165" t="s">
        <v>1215</v>
      </c>
      <c r="W115" s="165"/>
      <c r="X115" s="165"/>
      <c r="Y115" s="40"/>
      <c r="Z115" s="40"/>
      <c r="AA115" s="165">
        <v>4</v>
      </c>
      <c r="AB115" s="165"/>
      <c r="AC115" s="165">
        <v>67</v>
      </c>
      <c r="AD115" s="165">
        <v>3</v>
      </c>
      <c r="AE115" s="40"/>
      <c r="AF115" s="40"/>
      <c r="AG115" s="40"/>
      <c r="AH115" s="40"/>
      <c r="AI115" s="171" t="s">
        <v>101</v>
      </c>
    </row>
    <row r="116" spans="1:35" x14ac:dyDescent="0.2">
      <c r="A116" s="165"/>
      <c r="B116" s="165" t="s">
        <v>385</v>
      </c>
      <c r="C116" s="170" t="s">
        <v>386</v>
      </c>
      <c r="D116" s="174"/>
      <c r="E116" s="174"/>
      <c r="F116" s="174"/>
      <c r="G116" s="174"/>
      <c r="H116" s="174"/>
      <c r="I116" s="40"/>
      <c r="J116" s="40"/>
      <c r="K116" s="40"/>
      <c r="L116" s="165"/>
      <c r="M116" s="40"/>
      <c r="N116" s="40"/>
      <c r="O116" s="165"/>
      <c r="P116" s="165"/>
      <c r="Q116" s="165"/>
      <c r="R116" s="165"/>
      <c r="S116" s="40"/>
      <c r="T116" s="40"/>
      <c r="U116" s="165"/>
      <c r="V116" s="165"/>
      <c r="W116" s="165"/>
      <c r="X116" s="165"/>
      <c r="Y116" s="40"/>
      <c r="Z116" s="40"/>
      <c r="AA116" s="165"/>
      <c r="AB116" s="165"/>
      <c r="AC116" s="165"/>
      <c r="AD116" s="165"/>
      <c r="AE116" s="40"/>
      <c r="AF116" s="40"/>
      <c r="AG116" s="40"/>
      <c r="AH116" s="40"/>
    </row>
    <row r="117" spans="1:35" x14ac:dyDescent="0.2">
      <c r="A117" s="165"/>
      <c r="B117" s="165" t="s">
        <v>314</v>
      </c>
      <c r="C117" s="170" t="s">
        <v>387</v>
      </c>
      <c r="D117" s="174"/>
      <c r="E117" s="174"/>
      <c r="F117" s="174"/>
      <c r="G117" s="174"/>
      <c r="H117" s="174"/>
      <c r="I117" s="40"/>
      <c r="J117" s="40"/>
      <c r="K117" s="40"/>
      <c r="L117" s="165"/>
      <c r="M117" s="40"/>
      <c r="N117" s="40"/>
      <c r="O117" s="165"/>
      <c r="P117" s="165"/>
      <c r="Q117" s="165"/>
      <c r="R117" s="165"/>
      <c r="S117" s="40"/>
      <c r="T117" s="40"/>
      <c r="U117" s="165"/>
      <c r="V117" s="165"/>
      <c r="W117" s="165"/>
      <c r="X117" s="165"/>
      <c r="Y117" s="40"/>
      <c r="Z117" s="40"/>
      <c r="AA117" s="165"/>
      <c r="AB117" s="165"/>
      <c r="AC117" s="165"/>
      <c r="AD117" s="165"/>
      <c r="AE117" s="40"/>
      <c r="AF117" s="40"/>
      <c r="AG117" s="40"/>
      <c r="AH117" s="40"/>
    </row>
    <row r="118" spans="1:35" x14ac:dyDescent="0.2">
      <c r="A118" s="165"/>
      <c r="B118" s="165" t="s">
        <v>314</v>
      </c>
      <c r="C118" s="170" t="s">
        <v>388</v>
      </c>
      <c r="D118" s="174"/>
      <c r="E118" s="174"/>
      <c r="F118" s="174"/>
      <c r="G118" s="174"/>
      <c r="H118" s="174"/>
      <c r="I118" s="40"/>
      <c r="J118" s="40"/>
      <c r="K118" s="40"/>
      <c r="L118" s="165"/>
      <c r="M118" s="40"/>
      <c r="N118" s="40"/>
      <c r="O118" s="165"/>
      <c r="P118" s="165"/>
      <c r="Q118" s="165"/>
      <c r="R118" s="165"/>
      <c r="S118" s="40"/>
      <c r="T118" s="40"/>
      <c r="U118" s="165"/>
      <c r="V118" s="165"/>
      <c r="W118" s="165"/>
      <c r="X118" s="165"/>
      <c r="Y118" s="40"/>
      <c r="Z118" s="40"/>
      <c r="AA118" s="165"/>
      <c r="AB118" s="165"/>
      <c r="AC118" s="165"/>
      <c r="AD118" s="165"/>
      <c r="AE118" s="40"/>
      <c r="AF118" s="40"/>
      <c r="AG118" s="40"/>
      <c r="AH118" s="40"/>
    </row>
    <row r="119" spans="1:35" x14ac:dyDescent="0.2">
      <c r="A119" s="165">
        <v>28</v>
      </c>
      <c r="B119" s="200" t="s">
        <v>167</v>
      </c>
      <c r="C119" s="166" t="s">
        <v>25</v>
      </c>
      <c r="D119" s="167" t="s">
        <v>50</v>
      </c>
      <c r="E119" s="174">
        <v>168388215</v>
      </c>
      <c r="F119" s="175">
        <v>39781</v>
      </c>
      <c r="G119" s="174" t="s">
        <v>787</v>
      </c>
      <c r="H119" s="40" t="s">
        <v>775</v>
      </c>
      <c r="I119" s="40" t="s">
        <v>389</v>
      </c>
      <c r="J119" s="40" t="s">
        <v>390</v>
      </c>
      <c r="K119" s="40"/>
      <c r="L119" s="165" t="s">
        <v>1215</v>
      </c>
      <c r="M119" s="40"/>
      <c r="N119" s="40"/>
      <c r="O119" s="165" t="s">
        <v>1215</v>
      </c>
      <c r="P119" s="165"/>
      <c r="Q119" s="165"/>
      <c r="R119" s="165"/>
      <c r="S119" s="40"/>
      <c r="T119" s="40"/>
      <c r="U119" s="165"/>
      <c r="V119" s="165" t="s">
        <v>1215</v>
      </c>
      <c r="W119" s="165"/>
      <c r="X119" s="165"/>
      <c r="Y119" s="40"/>
      <c r="Z119" s="40"/>
      <c r="AA119" s="165">
        <v>4</v>
      </c>
      <c r="AB119" s="165"/>
      <c r="AC119" s="165">
        <v>67</v>
      </c>
      <c r="AD119" s="165">
        <v>2</v>
      </c>
      <c r="AE119" s="40"/>
      <c r="AF119" s="40"/>
      <c r="AG119" s="40"/>
      <c r="AH119" s="40"/>
    </row>
    <row r="120" spans="1:35" x14ac:dyDescent="0.2">
      <c r="A120" s="165"/>
      <c r="B120" s="165" t="s">
        <v>137</v>
      </c>
      <c r="C120" s="170" t="s">
        <v>391</v>
      </c>
      <c r="D120" s="40"/>
      <c r="E120" s="40"/>
      <c r="F120" s="40"/>
      <c r="G120" s="40"/>
      <c r="H120" s="40"/>
      <c r="I120" s="40"/>
      <c r="J120" s="40"/>
      <c r="K120" s="40"/>
      <c r="L120" s="165"/>
      <c r="M120" s="40"/>
      <c r="N120" s="40"/>
      <c r="O120" s="165"/>
      <c r="P120" s="165"/>
      <c r="Q120" s="165"/>
      <c r="R120" s="165"/>
      <c r="S120" s="40"/>
      <c r="T120" s="40"/>
      <c r="U120" s="165"/>
      <c r="V120" s="165"/>
      <c r="W120" s="165"/>
      <c r="X120" s="165"/>
      <c r="Y120" s="40"/>
      <c r="Z120" s="40"/>
      <c r="AA120" s="165"/>
      <c r="AB120" s="165"/>
      <c r="AC120" s="165"/>
      <c r="AD120" s="165"/>
      <c r="AE120" s="40"/>
      <c r="AF120" s="40"/>
      <c r="AG120" s="40"/>
      <c r="AH120" s="40"/>
    </row>
    <row r="121" spans="1:35" x14ac:dyDescent="0.2">
      <c r="A121" s="165"/>
      <c r="B121" s="165" t="s">
        <v>314</v>
      </c>
      <c r="C121" s="170" t="s">
        <v>392</v>
      </c>
      <c r="D121" s="40"/>
      <c r="E121" s="40"/>
      <c r="F121" s="40"/>
      <c r="G121" s="40"/>
      <c r="H121" s="40"/>
      <c r="I121" s="40"/>
      <c r="J121" s="40"/>
      <c r="K121" s="40"/>
      <c r="L121" s="165"/>
      <c r="M121" s="40"/>
      <c r="N121" s="40"/>
      <c r="O121" s="165"/>
      <c r="P121" s="165"/>
      <c r="Q121" s="165"/>
      <c r="R121" s="165"/>
      <c r="S121" s="40"/>
      <c r="T121" s="40"/>
      <c r="U121" s="165"/>
      <c r="V121" s="165"/>
      <c r="W121" s="165"/>
      <c r="X121" s="165"/>
      <c r="Y121" s="40"/>
      <c r="Z121" s="40"/>
      <c r="AA121" s="165"/>
      <c r="AB121" s="165"/>
      <c r="AC121" s="165"/>
      <c r="AD121" s="165"/>
      <c r="AE121" s="40"/>
      <c r="AF121" s="40"/>
      <c r="AG121" s="40"/>
      <c r="AH121" s="40"/>
    </row>
    <row r="122" spans="1:35" x14ac:dyDescent="0.2">
      <c r="A122" s="165"/>
      <c r="B122" s="165" t="s">
        <v>314</v>
      </c>
      <c r="C122" s="170" t="s">
        <v>393</v>
      </c>
      <c r="D122" s="40"/>
      <c r="E122" s="40"/>
      <c r="F122" s="40"/>
      <c r="G122" s="40"/>
      <c r="H122" s="40"/>
      <c r="I122" s="40"/>
      <c r="J122" s="40"/>
      <c r="K122" s="40"/>
      <c r="L122" s="165"/>
      <c r="M122" s="40"/>
      <c r="N122" s="40"/>
      <c r="O122" s="165"/>
      <c r="P122" s="165"/>
      <c r="Q122" s="165"/>
      <c r="R122" s="165"/>
      <c r="S122" s="40"/>
      <c r="T122" s="40"/>
      <c r="U122" s="165"/>
      <c r="V122" s="165"/>
      <c r="W122" s="165"/>
      <c r="X122" s="165"/>
      <c r="Y122" s="40"/>
      <c r="Z122" s="40"/>
      <c r="AA122" s="165"/>
      <c r="AB122" s="165"/>
      <c r="AC122" s="165"/>
      <c r="AD122" s="165"/>
      <c r="AE122" s="40"/>
      <c r="AF122" s="40"/>
      <c r="AG122" s="40"/>
      <c r="AH122" s="40"/>
    </row>
    <row r="123" spans="1:35" x14ac:dyDescent="0.2">
      <c r="A123" s="165">
        <v>29</v>
      </c>
      <c r="B123" s="200" t="s">
        <v>167</v>
      </c>
      <c r="C123" s="166" t="s">
        <v>12</v>
      </c>
      <c r="D123" s="167"/>
      <c r="E123" s="168" t="s">
        <v>394</v>
      </c>
      <c r="F123" s="168" t="s">
        <v>856</v>
      </c>
      <c r="G123" s="168" t="s">
        <v>778</v>
      </c>
      <c r="H123" s="40" t="s">
        <v>775</v>
      </c>
      <c r="I123" s="40" t="s">
        <v>348</v>
      </c>
      <c r="J123" s="40" t="s">
        <v>395</v>
      </c>
      <c r="K123" s="40"/>
      <c r="L123" s="165" t="s">
        <v>1215</v>
      </c>
      <c r="M123" s="40"/>
      <c r="N123" s="40"/>
      <c r="O123" s="165" t="s">
        <v>1215</v>
      </c>
      <c r="P123" s="165"/>
      <c r="Q123" s="165"/>
      <c r="R123" s="165"/>
      <c r="S123" s="40"/>
      <c r="T123" s="40"/>
      <c r="U123" s="165"/>
      <c r="V123" s="165" t="s">
        <v>1215</v>
      </c>
      <c r="W123" s="165"/>
      <c r="X123" s="165"/>
      <c r="Y123" s="40"/>
      <c r="Z123" s="40"/>
      <c r="AA123" s="165">
        <v>3</v>
      </c>
      <c r="AB123" s="165"/>
      <c r="AC123" s="165">
        <v>67</v>
      </c>
      <c r="AD123" s="165">
        <v>5</v>
      </c>
      <c r="AE123" s="40"/>
      <c r="AF123" s="40"/>
      <c r="AG123" s="40"/>
      <c r="AH123" s="40"/>
    </row>
    <row r="124" spans="1:35" x14ac:dyDescent="0.2">
      <c r="A124" s="165"/>
      <c r="B124" s="165" t="s">
        <v>137</v>
      </c>
      <c r="C124" s="170" t="s">
        <v>396</v>
      </c>
      <c r="D124" s="168"/>
      <c r="E124" s="168"/>
      <c r="F124" s="168"/>
      <c r="G124" s="168"/>
      <c r="H124" s="168"/>
      <c r="I124" s="40"/>
      <c r="J124" s="40"/>
      <c r="K124" s="40"/>
      <c r="L124" s="165"/>
      <c r="M124" s="40"/>
      <c r="N124" s="40"/>
      <c r="O124" s="165"/>
      <c r="P124" s="165"/>
      <c r="Q124" s="165"/>
      <c r="R124" s="165"/>
      <c r="S124" s="40"/>
      <c r="T124" s="40"/>
      <c r="U124" s="165"/>
      <c r="V124" s="165"/>
      <c r="W124" s="165"/>
      <c r="X124" s="165"/>
      <c r="Y124" s="40"/>
      <c r="Z124" s="40"/>
      <c r="AA124" s="165"/>
      <c r="AB124" s="165"/>
      <c r="AC124" s="165"/>
      <c r="AD124" s="165"/>
      <c r="AE124" s="40"/>
      <c r="AF124" s="40"/>
      <c r="AG124" s="40"/>
      <c r="AH124" s="40"/>
    </row>
    <row r="125" spans="1:35" x14ac:dyDescent="0.2">
      <c r="A125" s="165"/>
      <c r="B125" s="165" t="s">
        <v>314</v>
      </c>
      <c r="C125" s="170" t="s">
        <v>397</v>
      </c>
      <c r="D125" s="168"/>
      <c r="E125" s="168"/>
      <c r="F125" s="168"/>
      <c r="G125" s="168"/>
      <c r="H125" s="168"/>
      <c r="I125" s="40"/>
      <c r="J125" s="40"/>
      <c r="K125" s="40"/>
      <c r="L125" s="165"/>
      <c r="M125" s="40"/>
      <c r="N125" s="40"/>
      <c r="O125" s="165"/>
      <c r="P125" s="165"/>
      <c r="Q125" s="165"/>
      <c r="R125" s="165"/>
      <c r="S125" s="40"/>
      <c r="T125" s="40"/>
      <c r="U125" s="165"/>
      <c r="V125" s="165"/>
      <c r="W125" s="165"/>
      <c r="X125" s="165"/>
      <c r="Y125" s="40"/>
      <c r="Z125" s="40"/>
      <c r="AA125" s="165"/>
      <c r="AB125" s="165"/>
      <c r="AC125" s="165"/>
      <c r="AD125" s="165"/>
      <c r="AE125" s="40"/>
      <c r="AF125" s="40"/>
      <c r="AG125" s="40"/>
      <c r="AH125" s="40"/>
    </row>
    <row r="126" spans="1:35" x14ac:dyDescent="0.2">
      <c r="A126" s="165">
        <v>30</v>
      </c>
      <c r="B126" s="200" t="s">
        <v>167</v>
      </c>
      <c r="C126" s="166" t="s">
        <v>296</v>
      </c>
      <c r="D126" s="167" t="s">
        <v>305</v>
      </c>
      <c r="E126" s="168" t="s">
        <v>398</v>
      </c>
      <c r="F126" s="168" t="s">
        <v>786</v>
      </c>
      <c r="G126" s="168" t="s">
        <v>772</v>
      </c>
      <c r="H126" s="40" t="s">
        <v>775</v>
      </c>
      <c r="I126" s="40" t="s">
        <v>369</v>
      </c>
      <c r="J126" s="40" t="s">
        <v>399</v>
      </c>
      <c r="K126" s="40"/>
      <c r="L126" s="165" t="s">
        <v>1215</v>
      </c>
      <c r="M126" s="40"/>
      <c r="N126" s="40"/>
      <c r="O126" s="165" t="s">
        <v>1215</v>
      </c>
      <c r="P126" s="165"/>
      <c r="Q126" s="165"/>
      <c r="R126" s="165"/>
      <c r="S126" s="40"/>
      <c r="T126" s="40"/>
      <c r="U126" s="165"/>
      <c r="V126" s="165" t="s">
        <v>1215</v>
      </c>
      <c r="W126" s="165"/>
      <c r="X126" s="165"/>
      <c r="Y126" s="40"/>
      <c r="Z126" s="40"/>
      <c r="AA126" s="165">
        <v>4</v>
      </c>
      <c r="AB126" s="165"/>
      <c r="AC126" s="165">
        <v>67</v>
      </c>
      <c r="AD126" s="165">
        <v>5</v>
      </c>
      <c r="AE126" s="40"/>
      <c r="AF126" s="40"/>
      <c r="AG126" s="40"/>
      <c r="AH126" s="40"/>
    </row>
    <row r="127" spans="1:35" x14ac:dyDescent="0.2">
      <c r="A127" s="165"/>
      <c r="B127" s="165" t="s">
        <v>213</v>
      </c>
      <c r="C127" s="170" t="s">
        <v>400</v>
      </c>
      <c r="D127" s="168"/>
      <c r="E127" s="168"/>
      <c r="F127" s="168"/>
      <c r="G127" s="168"/>
      <c r="H127" s="168"/>
      <c r="I127" s="40"/>
      <c r="J127" s="40"/>
      <c r="K127" s="40"/>
      <c r="L127" s="165"/>
      <c r="M127" s="40"/>
      <c r="N127" s="40"/>
      <c r="O127" s="165"/>
      <c r="P127" s="165"/>
      <c r="Q127" s="165"/>
      <c r="R127" s="165"/>
      <c r="S127" s="40"/>
      <c r="T127" s="40"/>
      <c r="U127" s="165"/>
      <c r="V127" s="165"/>
      <c r="W127" s="165"/>
      <c r="X127" s="165"/>
      <c r="Y127" s="40"/>
      <c r="Z127" s="40"/>
      <c r="AA127" s="165"/>
      <c r="AB127" s="165"/>
      <c r="AC127" s="165"/>
      <c r="AD127" s="165"/>
      <c r="AE127" s="40"/>
      <c r="AF127" s="40"/>
      <c r="AG127" s="40"/>
      <c r="AH127" s="40"/>
    </row>
    <row r="128" spans="1:35" x14ac:dyDescent="0.2">
      <c r="A128" s="165"/>
      <c r="B128" s="165" t="s">
        <v>139</v>
      </c>
      <c r="C128" s="170" t="s">
        <v>401</v>
      </c>
      <c r="D128" s="168"/>
      <c r="E128" s="168"/>
      <c r="F128" s="168"/>
      <c r="G128" s="168"/>
      <c r="H128" s="168"/>
      <c r="I128" s="40"/>
      <c r="J128" s="40"/>
      <c r="K128" s="40"/>
      <c r="L128" s="165"/>
      <c r="M128" s="40"/>
      <c r="N128" s="40"/>
      <c r="O128" s="165"/>
      <c r="P128" s="165"/>
      <c r="Q128" s="165"/>
      <c r="R128" s="165"/>
      <c r="S128" s="40"/>
      <c r="T128" s="40"/>
      <c r="U128" s="165"/>
      <c r="V128" s="165"/>
      <c r="W128" s="165"/>
      <c r="X128" s="165"/>
      <c r="Y128" s="40"/>
      <c r="Z128" s="40"/>
      <c r="AA128" s="165"/>
      <c r="AB128" s="165"/>
      <c r="AC128" s="165"/>
      <c r="AD128" s="165"/>
      <c r="AE128" s="40"/>
      <c r="AF128" s="40"/>
      <c r="AG128" s="40"/>
      <c r="AH128" s="40"/>
    </row>
    <row r="129" spans="1:34" x14ac:dyDescent="0.2">
      <c r="A129" s="165"/>
      <c r="B129" s="165" t="s">
        <v>139</v>
      </c>
      <c r="C129" s="170" t="s">
        <v>402</v>
      </c>
      <c r="D129" s="168"/>
      <c r="E129" s="168"/>
      <c r="F129" s="168"/>
      <c r="G129" s="168"/>
      <c r="H129" s="168"/>
      <c r="I129" s="40"/>
      <c r="J129" s="40"/>
      <c r="K129" s="40"/>
      <c r="L129" s="165"/>
      <c r="M129" s="40"/>
      <c r="N129" s="40"/>
      <c r="O129" s="165"/>
      <c r="P129" s="165"/>
      <c r="Q129" s="165"/>
      <c r="R129" s="165"/>
      <c r="S129" s="40"/>
      <c r="T129" s="40"/>
      <c r="U129" s="165"/>
      <c r="V129" s="165"/>
      <c r="W129" s="165"/>
      <c r="X129" s="165"/>
      <c r="Y129" s="40"/>
      <c r="Z129" s="40"/>
      <c r="AA129" s="165"/>
      <c r="AB129" s="165"/>
      <c r="AC129" s="165"/>
      <c r="AD129" s="165"/>
      <c r="AE129" s="40"/>
      <c r="AF129" s="40"/>
      <c r="AG129" s="40"/>
      <c r="AH129" s="40"/>
    </row>
    <row r="130" spans="1:34" x14ac:dyDescent="0.2">
      <c r="A130" s="165">
        <v>31</v>
      </c>
      <c r="B130" s="200" t="s">
        <v>167</v>
      </c>
      <c r="C130" s="166" t="s">
        <v>299</v>
      </c>
      <c r="D130" s="167" t="s">
        <v>178</v>
      </c>
      <c r="E130" s="168" t="s">
        <v>403</v>
      </c>
      <c r="F130" s="168" t="s">
        <v>857</v>
      </c>
      <c r="G130" s="168" t="s">
        <v>772</v>
      </c>
      <c r="H130" s="40" t="s">
        <v>775</v>
      </c>
      <c r="I130" s="40" t="s">
        <v>369</v>
      </c>
      <c r="J130" s="40" t="s">
        <v>404</v>
      </c>
      <c r="K130" s="40"/>
      <c r="L130" s="165" t="s">
        <v>1215</v>
      </c>
      <c r="M130" s="40"/>
      <c r="N130" s="40"/>
      <c r="O130" s="165" t="s">
        <v>1215</v>
      </c>
      <c r="P130" s="165"/>
      <c r="Q130" s="165"/>
      <c r="R130" s="165"/>
      <c r="S130" s="40"/>
      <c r="T130" s="40"/>
      <c r="U130" s="165"/>
      <c r="V130" s="165" t="s">
        <v>1215</v>
      </c>
      <c r="W130" s="165"/>
      <c r="X130" s="165"/>
      <c r="Y130" s="40"/>
      <c r="Z130" s="40"/>
      <c r="AA130" s="165">
        <v>4</v>
      </c>
      <c r="AB130" s="165"/>
      <c r="AC130" s="165">
        <v>54</v>
      </c>
      <c r="AD130" s="165">
        <v>3</v>
      </c>
      <c r="AE130" s="40"/>
      <c r="AF130" s="40"/>
      <c r="AG130" s="40"/>
      <c r="AH130" s="40"/>
    </row>
    <row r="131" spans="1:34" x14ac:dyDescent="0.2">
      <c r="A131" s="165"/>
      <c r="B131" s="165" t="s">
        <v>213</v>
      </c>
      <c r="C131" s="170" t="s">
        <v>405</v>
      </c>
      <c r="D131" s="168"/>
      <c r="E131" s="168"/>
      <c r="F131" s="168"/>
      <c r="G131" s="168"/>
      <c r="H131" s="168"/>
      <c r="I131" s="40"/>
      <c r="J131" s="40"/>
      <c r="K131" s="40"/>
      <c r="L131" s="165"/>
      <c r="M131" s="40"/>
      <c r="N131" s="40"/>
      <c r="O131" s="165"/>
      <c r="P131" s="165"/>
      <c r="Q131" s="165"/>
      <c r="R131" s="165"/>
      <c r="S131" s="40"/>
      <c r="T131" s="40"/>
      <c r="U131" s="165"/>
      <c r="V131" s="165"/>
      <c r="W131" s="165"/>
      <c r="X131" s="165"/>
      <c r="Y131" s="40"/>
      <c r="Z131" s="40"/>
      <c r="AA131" s="165"/>
      <c r="AB131" s="165"/>
      <c r="AC131" s="165"/>
      <c r="AD131" s="165"/>
      <c r="AE131" s="40"/>
      <c r="AF131" s="40"/>
      <c r="AG131" s="40"/>
      <c r="AH131" s="40"/>
    </row>
    <row r="132" spans="1:34" x14ac:dyDescent="0.2">
      <c r="A132" s="165"/>
      <c r="B132" s="165" t="s">
        <v>139</v>
      </c>
      <c r="C132" s="170" t="s">
        <v>406</v>
      </c>
      <c r="D132" s="168"/>
      <c r="E132" s="168"/>
      <c r="F132" s="168"/>
      <c r="G132" s="168"/>
      <c r="H132" s="168"/>
      <c r="I132" s="40"/>
      <c r="J132" s="40"/>
      <c r="K132" s="40"/>
      <c r="L132" s="165"/>
      <c r="M132" s="40"/>
      <c r="N132" s="40"/>
      <c r="O132" s="165"/>
      <c r="P132" s="165"/>
      <c r="Q132" s="165"/>
      <c r="R132" s="165"/>
      <c r="S132" s="40"/>
      <c r="T132" s="40"/>
      <c r="U132" s="165"/>
      <c r="V132" s="165"/>
      <c r="W132" s="165"/>
      <c r="X132" s="165"/>
      <c r="Y132" s="40"/>
      <c r="Z132" s="40"/>
      <c r="AA132" s="165"/>
      <c r="AB132" s="165"/>
      <c r="AC132" s="165"/>
      <c r="AD132" s="165"/>
      <c r="AE132" s="40"/>
      <c r="AF132" s="40"/>
      <c r="AG132" s="40"/>
      <c r="AH132" s="40"/>
    </row>
    <row r="133" spans="1:34" x14ac:dyDescent="0.2">
      <c r="A133" s="165"/>
      <c r="B133" s="165" t="s">
        <v>139</v>
      </c>
      <c r="C133" s="170" t="s">
        <v>407</v>
      </c>
      <c r="D133" s="168"/>
      <c r="E133" s="168"/>
      <c r="F133" s="168"/>
      <c r="G133" s="168"/>
      <c r="H133" s="168"/>
      <c r="I133" s="40"/>
      <c r="J133" s="40"/>
      <c r="K133" s="40"/>
      <c r="L133" s="165"/>
      <c r="M133" s="40"/>
      <c r="N133" s="40"/>
      <c r="O133" s="165"/>
      <c r="P133" s="165"/>
      <c r="Q133" s="165"/>
      <c r="R133" s="165"/>
      <c r="S133" s="40"/>
      <c r="T133" s="40"/>
      <c r="U133" s="165"/>
      <c r="V133" s="165"/>
      <c r="W133" s="165"/>
      <c r="X133" s="165"/>
      <c r="Y133" s="40"/>
      <c r="Z133" s="40"/>
      <c r="AA133" s="165"/>
      <c r="AB133" s="165"/>
      <c r="AC133" s="165"/>
      <c r="AD133" s="165"/>
      <c r="AE133" s="40"/>
      <c r="AF133" s="40"/>
      <c r="AG133" s="40"/>
      <c r="AH133" s="40"/>
    </row>
    <row r="134" spans="1:34" x14ac:dyDescent="0.2">
      <c r="A134" s="165">
        <v>32</v>
      </c>
      <c r="B134" s="200" t="s">
        <v>167</v>
      </c>
      <c r="C134" s="166" t="s">
        <v>306</v>
      </c>
      <c r="D134" s="167" t="s">
        <v>304</v>
      </c>
      <c r="E134" s="168" t="s">
        <v>408</v>
      </c>
      <c r="F134" s="168" t="s">
        <v>858</v>
      </c>
      <c r="G134" s="168" t="s">
        <v>787</v>
      </c>
      <c r="H134" s="40" t="s">
        <v>775</v>
      </c>
      <c r="I134" s="40" t="s">
        <v>369</v>
      </c>
      <c r="J134" s="40" t="s">
        <v>409</v>
      </c>
      <c r="K134" s="40"/>
      <c r="L134" s="165" t="s">
        <v>1215</v>
      </c>
      <c r="M134" s="40"/>
      <c r="N134" s="40"/>
      <c r="O134" s="165" t="s">
        <v>1215</v>
      </c>
      <c r="P134" s="165"/>
      <c r="Q134" s="165"/>
      <c r="R134" s="165"/>
      <c r="S134" s="40"/>
      <c r="T134" s="40"/>
      <c r="U134" s="165"/>
      <c r="V134" s="165" t="s">
        <v>1215</v>
      </c>
      <c r="W134" s="165"/>
      <c r="X134" s="165"/>
      <c r="Y134" s="40"/>
      <c r="Z134" s="40"/>
      <c r="AA134" s="165">
        <v>4</v>
      </c>
      <c r="AB134" s="165"/>
      <c r="AC134" s="165">
        <v>67</v>
      </c>
      <c r="AD134" s="165">
        <v>6</v>
      </c>
      <c r="AE134" s="40"/>
      <c r="AF134" s="40"/>
      <c r="AG134" s="40"/>
      <c r="AH134" s="40"/>
    </row>
    <row r="135" spans="1:34" x14ac:dyDescent="0.2">
      <c r="A135" s="165"/>
      <c r="B135" s="165" t="s">
        <v>137</v>
      </c>
      <c r="C135" s="170" t="s">
        <v>410</v>
      </c>
      <c r="D135" s="168"/>
      <c r="E135" s="168"/>
      <c r="F135" s="168"/>
      <c r="G135" s="168"/>
      <c r="H135" s="168"/>
      <c r="I135" s="40"/>
      <c r="J135" s="40"/>
      <c r="K135" s="40"/>
      <c r="L135" s="165"/>
      <c r="M135" s="40"/>
      <c r="N135" s="40"/>
      <c r="O135" s="165"/>
      <c r="P135" s="165"/>
      <c r="Q135" s="165"/>
      <c r="R135" s="165"/>
      <c r="S135" s="40"/>
      <c r="T135" s="40"/>
      <c r="U135" s="165"/>
      <c r="V135" s="165"/>
      <c r="W135" s="165"/>
      <c r="X135" s="165"/>
      <c r="Y135" s="40"/>
      <c r="Z135" s="40"/>
      <c r="AA135" s="165"/>
      <c r="AB135" s="165"/>
      <c r="AC135" s="165"/>
      <c r="AD135" s="165"/>
      <c r="AE135" s="40"/>
      <c r="AF135" s="40"/>
      <c r="AG135" s="40"/>
      <c r="AH135" s="40"/>
    </row>
    <row r="136" spans="1:34" x14ac:dyDescent="0.2">
      <c r="A136" s="165"/>
      <c r="B136" s="165" t="s">
        <v>139</v>
      </c>
      <c r="C136" s="170" t="s">
        <v>411</v>
      </c>
      <c r="D136" s="168"/>
      <c r="E136" s="168"/>
      <c r="F136" s="168"/>
      <c r="G136" s="168"/>
      <c r="H136" s="168"/>
      <c r="I136" s="40"/>
      <c r="J136" s="40"/>
      <c r="K136" s="40"/>
      <c r="L136" s="165"/>
      <c r="M136" s="40"/>
      <c r="N136" s="40"/>
      <c r="O136" s="165"/>
      <c r="P136" s="165"/>
      <c r="Q136" s="165"/>
      <c r="R136" s="165"/>
      <c r="S136" s="40"/>
      <c r="T136" s="40"/>
      <c r="U136" s="165"/>
      <c r="V136" s="165"/>
      <c r="W136" s="165"/>
      <c r="X136" s="165"/>
      <c r="Y136" s="40"/>
      <c r="Z136" s="40"/>
      <c r="AA136" s="165"/>
      <c r="AB136" s="165"/>
      <c r="AC136" s="165"/>
      <c r="AD136" s="165"/>
      <c r="AE136" s="40"/>
      <c r="AF136" s="40"/>
      <c r="AG136" s="40"/>
      <c r="AH136" s="40"/>
    </row>
    <row r="137" spans="1:34" x14ac:dyDescent="0.2">
      <c r="A137" s="165"/>
      <c r="B137" s="165" t="s">
        <v>139</v>
      </c>
      <c r="C137" s="170" t="s">
        <v>412</v>
      </c>
      <c r="D137" s="168"/>
      <c r="E137" s="168"/>
      <c r="F137" s="168"/>
      <c r="G137" s="168"/>
      <c r="H137" s="168"/>
      <c r="I137" s="40"/>
      <c r="J137" s="40"/>
      <c r="K137" s="40"/>
      <c r="L137" s="165"/>
      <c r="M137" s="40"/>
      <c r="N137" s="40"/>
      <c r="O137" s="165"/>
      <c r="P137" s="165"/>
      <c r="Q137" s="165"/>
      <c r="R137" s="165"/>
      <c r="S137" s="40"/>
      <c r="T137" s="40"/>
      <c r="U137" s="165"/>
      <c r="V137" s="165"/>
      <c r="W137" s="165"/>
      <c r="X137" s="165"/>
      <c r="Y137" s="40"/>
      <c r="Z137" s="40"/>
      <c r="AA137" s="165"/>
      <c r="AB137" s="165"/>
      <c r="AC137" s="165"/>
      <c r="AD137" s="165"/>
      <c r="AE137" s="40"/>
      <c r="AF137" s="40"/>
      <c r="AG137" s="40"/>
      <c r="AH137" s="40"/>
    </row>
    <row r="138" spans="1:34" x14ac:dyDescent="0.2">
      <c r="A138" s="165">
        <v>33</v>
      </c>
      <c r="B138" s="200" t="s">
        <v>167</v>
      </c>
      <c r="C138" s="166" t="s">
        <v>416</v>
      </c>
      <c r="D138" s="167" t="s">
        <v>305</v>
      </c>
      <c r="E138" s="168" t="s">
        <v>418</v>
      </c>
      <c r="F138" s="168" t="s">
        <v>859</v>
      </c>
      <c r="G138" s="168" t="s">
        <v>772</v>
      </c>
      <c r="H138" s="40" t="s">
        <v>775</v>
      </c>
      <c r="I138" s="40" t="s">
        <v>419</v>
      </c>
      <c r="J138" s="40" t="s">
        <v>420</v>
      </c>
      <c r="K138" s="40"/>
      <c r="L138" s="165" t="s">
        <v>1215</v>
      </c>
      <c r="M138" s="40"/>
      <c r="N138" s="40"/>
      <c r="O138" s="165" t="s">
        <v>1215</v>
      </c>
      <c r="P138" s="165"/>
      <c r="Q138" s="165"/>
      <c r="R138" s="165"/>
      <c r="S138" s="40"/>
      <c r="T138" s="40"/>
      <c r="U138" s="165"/>
      <c r="V138" s="165" t="s">
        <v>1215</v>
      </c>
      <c r="W138" s="165"/>
      <c r="X138" s="165"/>
      <c r="Y138" s="40"/>
      <c r="Z138" s="40"/>
      <c r="AA138" s="165">
        <v>4</v>
      </c>
      <c r="AB138" s="165"/>
      <c r="AC138" s="165">
        <v>54</v>
      </c>
      <c r="AD138" s="165">
        <v>6</v>
      </c>
      <c r="AE138" s="40"/>
      <c r="AF138" s="40"/>
      <c r="AG138" s="40"/>
      <c r="AH138" s="40"/>
    </row>
    <row r="139" spans="1:34" x14ac:dyDescent="0.2">
      <c r="A139" s="165"/>
      <c r="B139" s="165" t="s">
        <v>137</v>
      </c>
      <c r="C139" s="170" t="s">
        <v>421</v>
      </c>
      <c r="D139" s="168"/>
      <c r="E139" s="168"/>
      <c r="F139" s="168"/>
      <c r="G139" s="168"/>
      <c r="H139" s="168"/>
      <c r="I139" s="40"/>
      <c r="J139" s="40"/>
      <c r="K139" s="40"/>
      <c r="L139" s="165"/>
      <c r="M139" s="40"/>
      <c r="N139" s="40"/>
      <c r="O139" s="165"/>
      <c r="P139" s="165"/>
      <c r="Q139" s="165"/>
      <c r="R139" s="165"/>
      <c r="S139" s="40"/>
      <c r="T139" s="40"/>
      <c r="U139" s="165"/>
      <c r="V139" s="165"/>
      <c r="W139" s="165"/>
      <c r="X139" s="165"/>
      <c r="Y139" s="40"/>
      <c r="Z139" s="40"/>
      <c r="AA139" s="165"/>
      <c r="AB139" s="165"/>
      <c r="AC139" s="165"/>
      <c r="AD139" s="165"/>
      <c r="AE139" s="40"/>
      <c r="AF139" s="40"/>
      <c r="AG139" s="40"/>
      <c r="AH139" s="40"/>
    </row>
    <row r="140" spans="1:34" x14ac:dyDescent="0.2">
      <c r="A140" s="165"/>
      <c r="B140" s="165" t="s">
        <v>139</v>
      </c>
      <c r="C140" s="170" t="s">
        <v>422</v>
      </c>
      <c r="D140" s="168"/>
      <c r="E140" s="168"/>
      <c r="F140" s="168"/>
      <c r="G140" s="168"/>
      <c r="H140" s="168"/>
      <c r="I140" s="40"/>
      <c r="J140" s="40"/>
      <c r="K140" s="40"/>
      <c r="L140" s="165"/>
      <c r="M140" s="40"/>
      <c r="N140" s="40"/>
      <c r="O140" s="165"/>
      <c r="P140" s="165"/>
      <c r="Q140" s="165"/>
      <c r="R140" s="165"/>
      <c r="S140" s="40"/>
      <c r="T140" s="40"/>
      <c r="U140" s="165"/>
      <c r="V140" s="165"/>
      <c r="W140" s="165"/>
      <c r="X140" s="165"/>
      <c r="Y140" s="40"/>
      <c r="Z140" s="40"/>
      <c r="AA140" s="165"/>
      <c r="AB140" s="165"/>
      <c r="AC140" s="165"/>
      <c r="AD140" s="165"/>
      <c r="AE140" s="40"/>
      <c r="AF140" s="40"/>
      <c r="AG140" s="40"/>
      <c r="AH140" s="40"/>
    </row>
    <row r="141" spans="1:34" x14ac:dyDescent="0.2">
      <c r="A141" s="165"/>
      <c r="B141" s="165" t="s">
        <v>139</v>
      </c>
      <c r="C141" s="170" t="s">
        <v>423</v>
      </c>
      <c r="D141" s="168"/>
      <c r="E141" s="168"/>
      <c r="F141" s="168"/>
      <c r="G141" s="168"/>
      <c r="H141" s="168"/>
      <c r="I141" s="40"/>
      <c r="J141" s="40"/>
      <c r="K141" s="40"/>
      <c r="L141" s="165"/>
      <c r="M141" s="40"/>
      <c r="N141" s="40"/>
      <c r="O141" s="165"/>
      <c r="P141" s="165"/>
      <c r="Q141" s="165"/>
      <c r="R141" s="165"/>
      <c r="S141" s="40"/>
      <c r="T141" s="40"/>
      <c r="U141" s="165"/>
      <c r="V141" s="165"/>
      <c r="W141" s="165"/>
      <c r="X141" s="165"/>
      <c r="Y141" s="40"/>
      <c r="Z141" s="40"/>
      <c r="AA141" s="165"/>
      <c r="AB141" s="165"/>
      <c r="AC141" s="165"/>
      <c r="AD141" s="165"/>
      <c r="AE141" s="40"/>
      <c r="AF141" s="40"/>
      <c r="AG141" s="40"/>
      <c r="AH141" s="40"/>
    </row>
    <row r="142" spans="1:34" x14ac:dyDescent="0.2">
      <c r="A142" s="165">
        <v>34</v>
      </c>
      <c r="B142" s="200" t="s">
        <v>167</v>
      </c>
      <c r="C142" s="166" t="s">
        <v>285</v>
      </c>
      <c r="D142" s="167" t="s">
        <v>304</v>
      </c>
      <c r="E142" s="168" t="s">
        <v>424</v>
      </c>
      <c r="F142" s="168" t="s">
        <v>860</v>
      </c>
      <c r="G142" s="168" t="s">
        <v>778</v>
      </c>
      <c r="H142" s="40" t="s">
        <v>775</v>
      </c>
      <c r="I142" s="40" t="s">
        <v>425</v>
      </c>
      <c r="J142" s="40" t="s">
        <v>426</v>
      </c>
      <c r="K142" s="40"/>
      <c r="L142" s="165" t="s">
        <v>1215</v>
      </c>
      <c r="M142" s="40"/>
      <c r="N142" s="40"/>
      <c r="O142" s="165" t="s">
        <v>1215</v>
      </c>
      <c r="P142" s="165"/>
      <c r="Q142" s="165"/>
      <c r="R142" s="165"/>
      <c r="S142" s="40"/>
      <c r="T142" s="40"/>
      <c r="U142" s="165"/>
      <c r="V142" s="165" t="s">
        <v>1215</v>
      </c>
      <c r="W142" s="165"/>
      <c r="X142" s="165"/>
      <c r="Y142" s="40"/>
      <c r="Z142" s="40"/>
      <c r="AA142" s="165">
        <v>3</v>
      </c>
      <c r="AB142" s="165"/>
      <c r="AC142" s="165">
        <v>67</v>
      </c>
      <c r="AD142" s="165">
        <v>5</v>
      </c>
      <c r="AE142" s="40"/>
      <c r="AF142" s="40"/>
      <c r="AG142" s="40"/>
      <c r="AH142" s="40"/>
    </row>
    <row r="143" spans="1:34" x14ac:dyDescent="0.2">
      <c r="A143" s="165"/>
      <c r="B143" s="200" t="s">
        <v>137</v>
      </c>
      <c r="C143" s="170" t="s">
        <v>427</v>
      </c>
      <c r="D143" s="168"/>
      <c r="E143" s="168"/>
      <c r="F143" s="168"/>
      <c r="G143" s="168"/>
      <c r="H143" s="168"/>
      <c r="I143" s="40"/>
      <c r="J143" s="40"/>
      <c r="K143" s="40"/>
      <c r="L143" s="165"/>
      <c r="M143" s="40"/>
      <c r="N143" s="40"/>
      <c r="O143" s="165"/>
      <c r="P143" s="165"/>
      <c r="Q143" s="165"/>
      <c r="R143" s="165"/>
      <c r="S143" s="40"/>
      <c r="T143" s="40"/>
      <c r="U143" s="165"/>
      <c r="V143" s="165"/>
      <c r="W143" s="165"/>
      <c r="X143" s="165"/>
      <c r="Y143" s="40"/>
      <c r="Z143" s="40"/>
      <c r="AA143" s="165"/>
      <c r="AB143" s="165"/>
      <c r="AC143" s="165"/>
      <c r="AD143" s="165"/>
      <c r="AE143" s="40"/>
      <c r="AF143" s="40"/>
      <c r="AG143" s="40"/>
      <c r="AH143" s="40"/>
    </row>
    <row r="144" spans="1:34" x14ac:dyDescent="0.2">
      <c r="A144" s="165"/>
      <c r="B144" s="200" t="s">
        <v>139</v>
      </c>
      <c r="C144" s="170" t="s">
        <v>428</v>
      </c>
      <c r="D144" s="168"/>
      <c r="E144" s="168"/>
      <c r="F144" s="168"/>
      <c r="G144" s="168"/>
      <c r="H144" s="168"/>
      <c r="I144" s="40"/>
      <c r="J144" s="40"/>
      <c r="K144" s="40"/>
      <c r="L144" s="165"/>
      <c r="M144" s="40"/>
      <c r="N144" s="40"/>
      <c r="O144" s="165"/>
      <c r="P144" s="165"/>
      <c r="Q144" s="165"/>
      <c r="R144" s="165"/>
      <c r="S144" s="40"/>
      <c r="T144" s="40"/>
      <c r="U144" s="165"/>
      <c r="V144" s="165"/>
      <c r="W144" s="165"/>
      <c r="X144" s="165"/>
      <c r="Y144" s="40"/>
      <c r="Z144" s="40"/>
      <c r="AA144" s="165"/>
      <c r="AB144" s="165"/>
      <c r="AC144" s="165"/>
      <c r="AD144" s="165"/>
      <c r="AE144" s="40"/>
      <c r="AF144" s="40"/>
      <c r="AG144" s="40"/>
      <c r="AH144" s="40"/>
    </row>
    <row r="145" spans="1:34" x14ac:dyDescent="0.2">
      <c r="A145" s="165">
        <v>35</v>
      </c>
      <c r="B145" s="200" t="s">
        <v>167</v>
      </c>
      <c r="C145" s="166" t="s">
        <v>15</v>
      </c>
      <c r="D145" s="167"/>
      <c r="E145" s="168" t="s">
        <v>429</v>
      </c>
      <c r="F145" s="168" t="s">
        <v>861</v>
      </c>
      <c r="G145" s="168" t="s">
        <v>772</v>
      </c>
      <c r="H145" s="40" t="s">
        <v>775</v>
      </c>
      <c r="I145" s="40" t="s">
        <v>348</v>
      </c>
      <c r="J145" s="40"/>
      <c r="K145" s="40" t="s">
        <v>349</v>
      </c>
      <c r="L145" s="165" t="s">
        <v>1215</v>
      </c>
      <c r="M145" s="40"/>
      <c r="N145" s="40"/>
      <c r="O145" s="165" t="s">
        <v>1215</v>
      </c>
      <c r="P145" s="165"/>
      <c r="Q145" s="165"/>
      <c r="R145" s="165"/>
      <c r="S145" s="40"/>
      <c r="T145" s="40"/>
      <c r="U145" s="165"/>
      <c r="V145" s="165" t="s">
        <v>1215</v>
      </c>
      <c r="W145" s="165"/>
      <c r="X145" s="165"/>
      <c r="Y145" s="40"/>
      <c r="Z145" s="40"/>
      <c r="AA145" s="165">
        <v>5</v>
      </c>
      <c r="AB145" s="165"/>
      <c r="AC145" s="165">
        <v>54</v>
      </c>
      <c r="AD145" s="165">
        <v>5</v>
      </c>
      <c r="AE145" s="40"/>
      <c r="AF145" s="40"/>
      <c r="AG145" s="40"/>
      <c r="AH145" s="40"/>
    </row>
    <row r="146" spans="1:34" x14ac:dyDescent="0.2">
      <c r="A146" s="165"/>
      <c r="B146" s="165" t="s">
        <v>213</v>
      </c>
      <c r="C146" s="170" t="s">
        <v>430</v>
      </c>
      <c r="D146" s="168"/>
      <c r="E146" s="168"/>
      <c r="F146" s="168"/>
      <c r="G146" s="168"/>
      <c r="H146" s="168"/>
      <c r="I146" s="40"/>
      <c r="J146" s="40"/>
      <c r="K146" s="40"/>
      <c r="L146" s="165"/>
      <c r="M146" s="40"/>
      <c r="N146" s="40"/>
      <c r="O146" s="165"/>
      <c r="P146" s="165"/>
      <c r="Q146" s="165"/>
      <c r="R146" s="165"/>
      <c r="S146" s="40"/>
      <c r="T146" s="40"/>
      <c r="U146" s="165"/>
      <c r="V146" s="165"/>
      <c r="W146" s="165"/>
      <c r="X146" s="165"/>
      <c r="Y146" s="40"/>
      <c r="Z146" s="40"/>
      <c r="AA146" s="165"/>
      <c r="AB146" s="165"/>
      <c r="AC146" s="165"/>
      <c r="AD146" s="165"/>
      <c r="AE146" s="40"/>
      <c r="AF146" s="40"/>
      <c r="AG146" s="40"/>
      <c r="AH146" s="40"/>
    </row>
    <row r="147" spans="1:34" x14ac:dyDescent="0.2">
      <c r="A147" s="165"/>
      <c r="B147" s="165" t="s">
        <v>139</v>
      </c>
      <c r="C147" s="170" t="s">
        <v>431</v>
      </c>
      <c r="D147" s="168"/>
      <c r="E147" s="168"/>
      <c r="F147" s="168"/>
      <c r="G147" s="168"/>
      <c r="H147" s="168"/>
      <c r="I147" s="40"/>
      <c r="J147" s="40"/>
      <c r="K147" s="40"/>
      <c r="L147" s="165"/>
      <c r="M147" s="40"/>
      <c r="N147" s="40"/>
      <c r="O147" s="165"/>
      <c r="P147" s="165"/>
      <c r="Q147" s="165"/>
      <c r="R147" s="165"/>
      <c r="S147" s="40"/>
      <c r="T147" s="40"/>
      <c r="U147" s="165"/>
      <c r="V147" s="165"/>
      <c r="W147" s="165"/>
      <c r="X147" s="165"/>
      <c r="Y147" s="40"/>
      <c r="Z147" s="40"/>
      <c r="AA147" s="165"/>
      <c r="AB147" s="165"/>
      <c r="AC147" s="165"/>
      <c r="AD147" s="165"/>
      <c r="AE147" s="40"/>
      <c r="AF147" s="40"/>
      <c r="AG147" s="40"/>
      <c r="AH147" s="40"/>
    </row>
    <row r="148" spans="1:34" x14ac:dyDescent="0.2">
      <c r="A148" s="165"/>
      <c r="B148" s="165" t="s">
        <v>139</v>
      </c>
      <c r="C148" s="170" t="s">
        <v>432</v>
      </c>
      <c r="D148" s="168"/>
      <c r="E148" s="168"/>
      <c r="F148" s="168"/>
      <c r="G148" s="168"/>
      <c r="H148" s="168"/>
      <c r="I148" s="40"/>
      <c r="J148" s="40"/>
      <c r="K148" s="40"/>
      <c r="L148" s="165"/>
      <c r="M148" s="40"/>
      <c r="N148" s="40"/>
      <c r="O148" s="165"/>
      <c r="P148" s="165"/>
      <c r="Q148" s="165"/>
      <c r="R148" s="165"/>
      <c r="S148" s="40"/>
      <c r="T148" s="40"/>
      <c r="U148" s="165"/>
      <c r="V148" s="165"/>
      <c r="W148" s="165"/>
      <c r="X148" s="165"/>
      <c r="Y148" s="40"/>
      <c r="Z148" s="40"/>
      <c r="AA148" s="165"/>
      <c r="AB148" s="165"/>
      <c r="AC148" s="165"/>
      <c r="AD148" s="165"/>
      <c r="AE148" s="40"/>
      <c r="AF148" s="40"/>
      <c r="AG148" s="40"/>
      <c r="AH148" s="40"/>
    </row>
    <row r="149" spans="1:34" x14ac:dyDescent="0.2">
      <c r="A149" s="165"/>
      <c r="B149" s="165" t="s">
        <v>139</v>
      </c>
      <c r="C149" s="170" t="s">
        <v>433</v>
      </c>
      <c r="D149" s="168"/>
      <c r="E149" s="168"/>
      <c r="F149" s="168"/>
      <c r="G149" s="168"/>
      <c r="H149" s="168"/>
      <c r="I149" s="40"/>
      <c r="J149" s="40"/>
      <c r="K149" s="40"/>
      <c r="L149" s="165"/>
      <c r="M149" s="40"/>
      <c r="N149" s="40"/>
      <c r="O149" s="165"/>
      <c r="P149" s="165"/>
      <c r="Q149" s="165"/>
      <c r="R149" s="165"/>
      <c r="S149" s="40"/>
      <c r="T149" s="40"/>
      <c r="U149" s="165"/>
      <c r="V149" s="165"/>
      <c r="W149" s="165"/>
      <c r="X149" s="165"/>
      <c r="Y149" s="40"/>
      <c r="Z149" s="40"/>
      <c r="AA149" s="165"/>
      <c r="AB149" s="165"/>
      <c r="AC149" s="165"/>
      <c r="AD149" s="165"/>
      <c r="AE149" s="40"/>
      <c r="AF149" s="40"/>
      <c r="AG149" s="40"/>
      <c r="AH149" s="40"/>
    </row>
    <row r="150" spans="1:34" x14ac:dyDescent="0.2">
      <c r="A150" s="165">
        <v>36</v>
      </c>
      <c r="B150" s="200" t="s">
        <v>167</v>
      </c>
      <c r="C150" s="166" t="s">
        <v>179</v>
      </c>
      <c r="D150" s="167" t="s">
        <v>180</v>
      </c>
      <c r="E150" s="168" t="s">
        <v>434</v>
      </c>
      <c r="F150" s="168" t="s">
        <v>862</v>
      </c>
      <c r="G150" s="168" t="s">
        <v>787</v>
      </c>
      <c r="H150" s="40" t="s">
        <v>775</v>
      </c>
      <c r="I150" s="40" t="s">
        <v>435</v>
      </c>
      <c r="J150" s="40" t="s">
        <v>409</v>
      </c>
      <c r="K150" s="40"/>
      <c r="L150" s="165" t="s">
        <v>1215</v>
      </c>
      <c r="M150" s="40"/>
      <c r="N150" s="40"/>
      <c r="O150" s="165" t="s">
        <v>1215</v>
      </c>
      <c r="P150" s="165"/>
      <c r="Q150" s="165"/>
      <c r="R150" s="165"/>
      <c r="S150" s="40"/>
      <c r="T150" s="40"/>
      <c r="U150" s="165"/>
      <c r="V150" s="165" t="s">
        <v>1215</v>
      </c>
      <c r="W150" s="165"/>
      <c r="X150" s="165"/>
      <c r="Y150" s="40"/>
      <c r="Z150" s="40"/>
      <c r="AA150" s="165">
        <v>3</v>
      </c>
      <c r="AB150" s="165"/>
      <c r="AC150" s="165">
        <v>28</v>
      </c>
      <c r="AD150" s="165">
        <v>3</v>
      </c>
      <c r="AE150" s="40"/>
      <c r="AF150" s="40"/>
      <c r="AG150" s="40"/>
      <c r="AH150" s="40"/>
    </row>
    <row r="151" spans="1:34" x14ac:dyDescent="0.2">
      <c r="A151" s="165"/>
      <c r="B151" s="165" t="s">
        <v>213</v>
      </c>
      <c r="C151" s="170" t="s">
        <v>436</v>
      </c>
      <c r="D151" s="168"/>
      <c r="E151" s="168"/>
      <c r="F151" s="168"/>
      <c r="G151" s="168"/>
      <c r="H151" s="168"/>
      <c r="I151" s="40"/>
      <c r="J151" s="40"/>
      <c r="K151" s="40"/>
      <c r="L151" s="165"/>
      <c r="M151" s="40"/>
      <c r="N151" s="40"/>
      <c r="O151" s="165"/>
      <c r="P151" s="165"/>
      <c r="Q151" s="165"/>
      <c r="R151" s="165"/>
      <c r="S151" s="40"/>
      <c r="T151" s="40"/>
      <c r="U151" s="165"/>
      <c r="V151" s="165"/>
      <c r="W151" s="165"/>
      <c r="X151" s="165"/>
      <c r="Y151" s="40"/>
      <c r="Z151" s="40"/>
      <c r="AA151" s="165"/>
      <c r="AB151" s="165"/>
      <c r="AC151" s="165"/>
      <c r="AD151" s="165"/>
      <c r="AE151" s="40"/>
      <c r="AF151" s="40"/>
      <c r="AG151" s="40"/>
      <c r="AH151" s="40"/>
    </row>
    <row r="152" spans="1:34" x14ac:dyDescent="0.2">
      <c r="A152" s="165"/>
      <c r="B152" s="165" t="s">
        <v>139</v>
      </c>
      <c r="C152" s="170" t="s">
        <v>437</v>
      </c>
      <c r="D152" s="168"/>
      <c r="E152" s="168"/>
      <c r="F152" s="168"/>
      <c r="G152" s="168"/>
      <c r="H152" s="168"/>
      <c r="I152" s="40"/>
      <c r="J152" s="40"/>
      <c r="K152" s="40"/>
      <c r="L152" s="165"/>
      <c r="M152" s="40"/>
      <c r="N152" s="40"/>
      <c r="O152" s="165"/>
      <c r="P152" s="165"/>
      <c r="Q152" s="165"/>
      <c r="R152" s="165"/>
      <c r="S152" s="40"/>
      <c r="T152" s="40"/>
      <c r="U152" s="165"/>
      <c r="V152" s="165"/>
      <c r="W152" s="165"/>
      <c r="X152" s="165"/>
      <c r="Y152" s="40"/>
      <c r="Z152" s="40"/>
      <c r="AA152" s="165"/>
      <c r="AB152" s="165"/>
      <c r="AC152" s="165"/>
      <c r="AD152" s="165"/>
      <c r="AE152" s="40"/>
      <c r="AF152" s="40"/>
      <c r="AG152" s="40"/>
      <c r="AH152" s="40"/>
    </row>
    <row r="153" spans="1:34" x14ac:dyDescent="0.2">
      <c r="A153" s="165">
        <v>37</v>
      </c>
      <c r="B153" s="200" t="s">
        <v>438</v>
      </c>
      <c r="C153" s="166" t="s">
        <v>439</v>
      </c>
      <c r="D153" s="167" t="s">
        <v>170</v>
      </c>
      <c r="E153" s="168" t="s">
        <v>440</v>
      </c>
      <c r="F153" s="168" t="s">
        <v>863</v>
      </c>
      <c r="G153" s="168" t="s">
        <v>772</v>
      </c>
      <c r="H153" s="168" t="s">
        <v>172</v>
      </c>
      <c r="I153" s="40" t="s">
        <v>441</v>
      </c>
      <c r="J153" s="40" t="s">
        <v>442</v>
      </c>
      <c r="K153" s="40"/>
      <c r="L153" s="165" t="s">
        <v>1215</v>
      </c>
      <c r="M153" s="40"/>
      <c r="N153" s="40"/>
      <c r="O153" s="165" t="s">
        <v>1215</v>
      </c>
      <c r="P153" s="165"/>
      <c r="Q153" s="165"/>
      <c r="R153" s="165"/>
      <c r="S153" s="40"/>
      <c r="T153" s="40"/>
      <c r="U153" s="165"/>
      <c r="V153" s="165"/>
      <c r="W153" s="165"/>
      <c r="X153" s="165" t="s">
        <v>1215</v>
      </c>
      <c r="Y153" s="40"/>
      <c r="Z153" s="40"/>
      <c r="AA153" s="165">
        <v>4</v>
      </c>
      <c r="AB153" s="165"/>
      <c r="AC153" s="165">
        <v>28</v>
      </c>
      <c r="AD153" s="165">
        <v>2</v>
      </c>
      <c r="AE153" s="40"/>
      <c r="AF153" s="40"/>
      <c r="AG153" s="40"/>
      <c r="AH153" s="40"/>
    </row>
    <row r="154" spans="1:34" x14ac:dyDescent="0.2">
      <c r="A154" s="165"/>
      <c r="B154" s="165" t="s">
        <v>213</v>
      </c>
      <c r="C154" s="170" t="s">
        <v>443</v>
      </c>
      <c r="D154" s="168"/>
      <c r="E154" s="168"/>
      <c r="F154" s="168"/>
      <c r="G154" s="168"/>
      <c r="H154" s="168"/>
      <c r="I154" s="40"/>
      <c r="J154" s="40"/>
      <c r="K154" s="40"/>
      <c r="L154" s="165"/>
      <c r="M154" s="40"/>
      <c r="N154" s="40"/>
      <c r="O154" s="165"/>
      <c r="P154" s="165"/>
      <c r="Q154" s="165"/>
      <c r="R154" s="165"/>
      <c r="S154" s="40"/>
      <c r="T154" s="40"/>
      <c r="U154" s="165"/>
      <c r="V154" s="165"/>
      <c r="W154" s="165"/>
      <c r="X154" s="165"/>
      <c r="Y154" s="40"/>
      <c r="Z154" s="40"/>
      <c r="AA154" s="165"/>
      <c r="AB154" s="165"/>
      <c r="AC154" s="165"/>
      <c r="AD154" s="165"/>
      <c r="AE154" s="40"/>
      <c r="AF154" s="40"/>
      <c r="AG154" s="40"/>
      <c r="AH154" s="40"/>
    </row>
    <row r="155" spans="1:34" x14ac:dyDescent="0.2">
      <c r="A155" s="165"/>
      <c r="B155" s="165" t="s">
        <v>139</v>
      </c>
      <c r="C155" s="170" t="s">
        <v>444</v>
      </c>
      <c r="D155" s="168"/>
      <c r="E155" s="168"/>
      <c r="F155" s="168"/>
      <c r="G155" s="168"/>
      <c r="H155" s="168"/>
      <c r="I155" s="40"/>
      <c r="J155" s="40"/>
      <c r="K155" s="40"/>
      <c r="L155" s="165"/>
      <c r="M155" s="40"/>
      <c r="N155" s="40"/>
      <c r="O155" s="165"/>
      <c r="P155" s="165"/>
      <c r="Q155" s="165"/>
      <c r="R155" s="165"/>
      <c r="S155" s="40"/>
      <c r="T155" s="40"/>
      <c r="U155" s="165"/>
      <c r="V155" s="165"/>
      <c r="W155" s="165"/>
      <c r="X155" s="165"/>
      <c r="Y155" s="40"/>
      <c r="Z155" s="40"/>
      <c r="AA155" s="165"/>
      <c r="AB155" s="165"/>
      <c r="AC155" s="165"/>
      <c r="AD155" s="165"/>
      <c r="AE155" s="40"/>
      <c r="AF155" s="40"/>
      <c r="AG155" s="40"/>
      <c r="AH155" s="40"/>
    </row>
    <row r="156" spans="1:34" x14ac:dyDescent="0.2">
      <c r="A156" s="165"/>
      <c r="B156" s="165" t="s">
        <v>139</v>
      </c>
      <c r="C156" s="170" t="s">
        <v>445</v>
      </c>
      <c r="D156" s="168"/>
      <c r="E156" s="168"/>
      <c r="F156" s="168"/>
      <c r="G156" s="168"/>
      <c r="H156" s="168"/>
      <c r="I156" s="40"/>
      <c r="J156" s="40"/>
      <c r="K156" s="40"/>
      <c r="L156" s="165"/>
      <c r="M156" s="40"/>
      <c r="N156" s="40"/>
      <c r="O156" s="165"/>
      <c r="P156" s="165"/>
      <c r="Q156" s="165"/>
      <c r="R156" s="165"/>
      <c r="S156" s="40"/>
      <c r="T156" s="40"/>
      <c r="U156" s="165"/>
      <c r="V156" s="165"/>
      <c r="W156" s="165"/>
      <c r="X156" s="165"/>
      <c r="Y156" s="40"/>
      <c r="Z156" s="40"/>
      <c r="AA156" s="165"/>
      <c r="AB156" s="165"/>
      <c r="AC156" s="165"/>
      <c r="AD156" s="165"/>
      <c r="AE156" s="40"/>
      <c r="AF156" s="40"/>
      <c r="AG156" s="40"/>
      <c r="AH156" s="40"/>
    </row>
    <row r="157" spans="1:34" x14ac:dyDescent="0.2">
      <c r="A157" s="165">
        <v>38</v>
      </c>
      <c r="B157" s="200" t="s">
        <v>446</v>
      </c>
      <c r="C157" s="166" t="s">
        <v>60</v>
      </c>
      <c r="D157" s="168" t="s">
        <v>910</v>
      </c>
      <c r="E157" s="168" t="s">
        <v>447</v>
      </c>
      <c r="F157" s="168" t="s">
        <v>864</v>
      </c>
      <c r="G157" s="168" t="s">
        <v>787</v>
      </c>
      <c r="H157" s="40" t="s">
        <v>61</v>
      </c>
      <c r="I157" s="40" t="s">
        <v>595</v>
      </c>
      <c r="J157" s="40" t="s">
        <v>44</v>
      </c>
      <c r="K157" s="40"/>
      <c r="L157" s="165" t="s">
        <v>1215</v>
      </c>
      <c r="M157" s="40"/>
      <c r="N157" s="40"/>
      <c r="O157" s="165" t="s">
        <v>1215</v>
      </c>
      <c r="P157" s="165"/>
      <c r="Q157" s="165"/>
      <c r="R157" s="165"/>
      <c r="S157" s="40"/>
      <c r="T157" s="40"/>
      <c r="U157" s="165" t="s">
        <v>1215</v>
      </c>
      <c r="V157" s="165"/>
      <c r="W157" s="165"/>
      <c r="X157" s="165"/>
      <c r="Y157" s="40"/>
      <c r="Z157" s="40"/>
      <c r="AA157" s="165">
        <v>1</v>
      </c>
      <c r="AB157" s="165"/>
      <c r="AC157" s="165">
        <v>54</v>
      </c>
      <c r="AD157" s="165">
        <v>3</v>
      </c>
      <c r="AE157" s="40"/>
      <c r="AF157" s="40"/>
      <c r="AG157" s="40"/>
      <c r="AH157" s="40"/>
    </row>
    <row r="158" spans="1:34" x14ac:dyDescent="0.2">
      <c r="A158" s="165">
        <v>39</v>
      </c>
      <c r="B158" s="200" t="s">
        <v>448</v>
      </c>
      <c r="C158" s="166" t="s">
        <v>185</v>
      </c>
      <c r="D158" s="168" t="s">
        <v>186</v>
      </c>
      <c r="E158" s="168" t="s">
        <v>449</v>
      </c>
      <c r="F158" s="168" t="s">
        <v>865</v>
      </c>
      <c r="G158" s="168" t="s">
        <v>778</v>
      </c>
      <c r="H158" s="40" t="s">
        <v>61</v>
      </c>
      <c r="I158" s="40" t="s">
        <v>595</v>
      </c>
      <c r="J158" s="40" t="s">
        <v>187</v>
      </c>
      <c r="K158" s="40"/>
      <c r="L158" s="165" t="s">
        <v>1215</v>
      </c>
      <c r="M158" s="40"/>
      <c r="N158" s="40"/>
      <c r="O158" s="165" t="s">
        <v>1215</v>
      </c>
      <c r="P158" s="165"/>
      <c r="Q158" s="165"/>
      <c r="R158" s="165"/>
      <c r="S158" s="40"/>
      <c r="T158" s="40"/>
      <c r="U158" s="165" t="s">
        <v>1215</v>
      </c>
      <c r="V158" s="165"/>
      <c r="W158" s="165"/>
      <c r="X158" s="165"/>
      <c r="Y158" s="40"/>
      <c r="Z158" s="40"/>
      <c r="AA158" s="165">
        <v>4</v>
      </c>
      <c r="AB158" s="165"/>
      <c r="AC158" s="165">
        <v>54</v>
      </c>
      <c r="AD158" s="165">
        <v>5</v>
      </c>
      <c r="AE158" s="40"/>
      <c r="AF158" s="40"/>
      <c r="AG158" s="40"/>
      <c r="AH158" s="40"/>
    </row>
    <row r="159" spans="1:34" x14ac:dyDescent="0.2">
      <c r="A159" s="165"/>
      <c r="B159" s="165" t="s">
        <v>213</v>
      </c>
      <c r="C159" s="170" t="s">
        <v>450</v>
      </c>
      <c r="D159" s="168"/>
      <c r="E159" s="168"/>
      <c r="F159" s="168"/>
      <c r="G159" s="168"/>
      <c r="H159" s="168"/>
      <c r="I159" s="40"/>
      <c r="J159" s="40"/>
      <c r="K159" s="40"/>
      <c r="L159" s="165"/>
      <c r="M159" s="40"/>
      <c r="N159" s="40"/>
      <c r="O159" s="165"/>
      <c r="P159" s="165"/>
      <c r="Q159" s="165"/>
      <c r="R159" s="165"/>
      <c r="S159" s="40"/>
      <c r="T159" s="40"/>
      <c r="U159" s="165"/>
      <c r="V159" s="165"/>
      <c r="W159" s="165"/>
      <c r="X159" s="165"/>
      <c r="Y159" s="40"/>
      <c r="Z159" s="40"/>
      <c r="AA159" s="165"/>
      <c r="AB159" s="165"/>
      <c r="AC159" s="165"/>
      <c r="AD159" s="165"/>
      <c r="AE159" s="40"/>
      <c r="AF159" s="40"/>
      <c r="AG159" s="40"/>
      <c r="AH159" s="40"/>
    </row>
    <row r="160" spans="1:34" x14ac:dyDescent="0.2">
      <c r="A160" s="165"/>
      <c r="B160" s="165" t="s">
        <v>139</v>
      </c>
      <c r="C160" s="170" t="s">
        <v>451</v>
      </c>
      <c r="D160" s="168"/>
      <c r="E160" s="168"/>
      <c r="F160" s="168"/>
      <c r="G160" s="168"/>
      <c r="H160" s="168"/>
      <c r="I160" s="40"/>
      <c r="J160" s="40"/>
      <c r="K160" s="40"/>
      <c r="L160" s="165"/>
      <c r="M160" s="40"/>
      <c r="N160" s="40"/>
      <c r="O160" s="165"/>
      <c r="P160" s="165"/>
      <c r="Q160" s="165"/>
      <c r="R160" s="165"/>
      <c r="S160" s="40"/>
      <c r="T160" s="40"/>
      <c r="U160" s="165"/>
      <c r="V160" s="165"/>
      <c r="W160" s="165"/>
      <c r="X160" s="165"/>
      <c r="Y160" s="40"/>
      <c r="Z160" s="40"/>
      <c r="AA160" s="165"/>
      <c r="AB160" s="165"/>
      <c r="AC160" s="165"/>
      <c r="AD160" s="165"/>
      <c r="AE160" s="40"/>
      <c r="AF160" s="40"/>
      <c r="AG160" s="40"/>
      <c r="AH160" s="40"/>
    </row>
    <row r="161" spans="1:34" x14ac:dyDescent="0.2">
      <c r="A161" s="165"/>
      <c r="B161" s="165" t="s">
        <v>139</v>
      </c>
      <c r="C161" s="170" t="s">
        <v>452</v>
      </c>
      <c r="D161" s="168"/>
      <c r="E161" s="168"/>
      <c r="F161" s="168"/>
      <c r="G161" s="168"/>
      <c r="H161" s="168"/>
      <c r="I161" s="40"/>
      <c r="J161" s="40"/>
      <c r="K161" s="40"/>
      <c r="L161" s="165"/>
      <c r="M161" s="40"/>
      <c r="N161" s="40"/>
      <c r="O161" s="165"/>
      <c r="P161" s="165"/>
      <c r="Q161" s="165"/>
      <c r="R161" s="165"/>
      <c r="S161" s="40"/>
      <c r="T161" s="40"/>
      <c r="U161" s="165"/>
      <c r="V161" s="165"/>
      <c r="W161" s="165"/>
      <c r="X161" s="165"/>
      <c r="Y161" s="40"/>
      <c r="Z161" s="40"/>
      <c r="AA161" s="165"/>
      <c r="AB161" s="165"/>
      <c r="AC161" s="165"/>
      <c r="AD161" s="165"/>
      <c r="AE161" s="40"/>
      <c r="AF161" s="40"/>
      <c r="AG161" s="40"/>
      <c r="AH161" s="40"/>
    </row>
    <row r="162" spans="1:34" x14ac:dyDescent="0.2">
      <c r="A162" s="165">
        <v>40</v>
      </c>
      <c r="B162" s="200" t="s">
        <v>453</v>
      </c>
      <c r="C162" s="166" t="s">
        <v>24</v>
      </c>
      <c r="D162" s="168"/>
      <c r="E162" s="168" t="s">
        <v>871</v>
      </c>
      <c r="F162" s="168" t="s">
        <v>874</v>
      </c>
      <c r="G162" s="168" t="s">
        <v>872</v>
      </c>
      <c r="H162" s="40" t="s">
        <v>775</v>
      </c>
      <c r="I162" s="40" t="s">
        <v>491</v>
      </c>
      <c r="J162" s="40" t="s">
        <v>44</v>
      </c>
      <c r="K162" s="40"/>
      <c r="L162" s="165" t="s">
        <v>1215</v>
      </c>
      <c r="M162" s="40"/>
      <c r="N162" s="40"/>
      <c r="O162" s="165" t="s">
        <v>1215</v>
      </c>
      <c r="P162" s="165"/>
      <c r="Q162" s="165"/>
      <c r="R162" s="165"/>
      <c r="S162" s="40"/>
      <c r="T162" s="40"/>
      <c r="U162" s="165"/>
      <c r="V162" s="165" t="s">
        <v>1215</v>
      </c>
      <c r="W162" s="165"/>
      <c r="X162" s="165"/>
      <c r="Y162" s="40"/>
      <c r="Z162" s="40"/>
      <c r="AA162" s="165">
        <v>5</v>
      </c>
      <c r="AB162" s="165"/>
      <c r="AC162" s="165">
        <v>67</v>
      </c>
      <c r="AD162" s="165">
        <v>2</v>
      </c>
      <c r="AE162" s="40"/>
      <c r="AF162" s="40"/>
      <c r="AG162" s="40"/>
      <c r="AH162" s="40"/>
    </row>
    <row r="163" spans="1:34" x14ac:dyDescent="0.2">
      <c r="A163" s="165"/>
      <c r="B163" s="165" t="s">
        <v>137</v>
      </c>
      <c r="C163" s="170" t="s">
        <v>459</v>
      </c>
      <c r="D163" s="168"/>
      <c r="E163" s="168"/>
      <c r="F163" s="168"/>
      <c r="G163" s="168"/>
      <c r="H163" s="168"/>
      <c r="I163" s="40"/>
      <c r="J163" s="40"/>
      <c r="K163" s="40"/>
      <c r="L163" s="165"/>
      <c r="M163" s="40"/>
      <c r="N163" s="40"/>
      <c r="O163" s="165"/>
      <c r="P163" s="165"/>
      <c r="Q163" s="165"/>
      <c r="R163" s="165"/>
      <c r="S163" s="40"/>
      <c r="T163" s="40"/>
      <c r="U163" s="165"/>
      <c r="V163" s="165"/>
      <c r="W163" s="165"/>
      <c r="X163" s="165"/>
      <c r="Y163" s="40"/>
      <c r="Z163" s="40"/>
      <c r="AA163" s="165"/>
      <c r="AB163" s="165"/>
      <c r="AC163" s="165"/>
      <c r="AD163" s="165"/>
      <c r="AE163" s="40"/>
      <c r="AF163" s="40"/>
      <c r="AG163" s="40"/>
      <c r="AH163" s="40"/>
    </row>
    <row r="164" spans="1:34" x14ac:dyDescent="0.2">
      <c r="A164" s="165"/>
      <c r="B164" s="165" t="s">
        <v>139</v>
      </c>
      <c r="C164" s="170" t="s">
        <v>460</v>
      </c>
      <c r="D164" s="168"/>
      <c r="E164" s="168"/>
      <c r="F164" s="168"/>
      <c r="G164" s="168"/>
      <c r="H164" s="168"/>
      <c r="I164" s="40"/>
      <c r="J164" s="40"/>
      <c r="K164" s="40"/>
      <c r="L164" s="165"/>
      <c r="M164" s="40"/>
      <c r="N164" s="40"/>
      <c r="O164" s="165"/>
      <c r="P164" s="165"/>
      <c r="Q164" s="165"/>
      <c r="R164" s="165"/>
      <c r="S164" s="40"/>
      <c r="T164" s="40"/>
      <c r="U164" s="165"/>
      <c r="V164" s="165"/>
      <c r="W164" s="165"/>
      <c r="X164" s="165"/>
      <c r="Y164" s="40"/>
      <c r="Z164" s="40"/>
      <c r="AA164" s="165"/>
      <c r="AB164" s="165"/>
      <c r="AC164" s="165"/>
      <c r="AD164" s="165"/>
      <c r="AE164" s="40"/>
      <c r="AF164" s="40"/>
      <c r="AG164" s="40"/>
      <c r="AH164" s="40"/>
    </row>
    <row r="165" spans="1:34" x14ac:dyDescent="0.2">
      <c r="A165" s="165"/>
      <c r="B165" s="165" t="s">
        <v>139</v>
      </c>
      <c r="C165" s="170" t="s">
        <v>461</v>
      </c>
      <c r="D165" s="168"/>
      <c r="E165" s="168"/>
      <c r="F165" s="168"/>
      <c r="G165" s="168"/>
      <c r="H165" s="168"/>
      <c r="I165" s="40"/>
      <c r="J165" s="40"/>
      <c r="K165" s="40"/>
      <c r="L165" s="165"/>
      <c r="M165" s="40"/>
      <c r="N165" s="40"/>
      <c r="O165" s="165"/>
      <c r="P165" s="165"/>
      <c r="Q165" s="165"/>
      <c r="R165" s="165"/>
      <c r="S165" s="40"/>
      <c r="T165" s="40"/>
      <c r="U165" s="165"/>
      <c r="V165" s="165"/>
      <c r="W165" s="165"/>
      <c r="X165" s="165"/>
      <c r="Y165" s="40"/>
      <c r="Z165" s="40"/>
      <c r="AA165" s="165"/>
      <c r="AB165" s="165"/>
      <c r="AC165" s="165"/>
      <c r="AD165" s="165"/>
      <c r="AE165" s="40"/>
      <c r="AF165" s="40"/>
      <c r="AG165" s="40"/>
      <c r="AH165" s="40"/>
    </row>
    <row r="166" spans="1:34" x14ac:dyDescent="0.2">
      <c r="A166" s="165"/>
      <c r="B166" s="165" t="s">
        <v>139</v>
      </c>
      <c r="C166" s="170" t="s">
        <v>462</v>
      </c>
      <c r="D166" s="168"/>
      <c r="E166" s="168"/>
      <c r="F166" s="168"/>
      <c r="G166" s="168"/>
      <c r="H166" s="168"/>
      <c r="I166" s="40"/>
      <c r="J166" s="40"/>
      <c r="K166" s="40"/>
      <c r="L166" s="165"/>
      <c r="M166" s="40"/>
      <c r="N166" s="40"/>
      <c r="O166" s="165"/>
      <c r="P166" s="165"/>
      <c r="Q166" s="165"/>
      <c r="R166" s="165"/>
      <c r="S166" s="40"/>
      <c r="T166" s="40"/>
      <c r="U166" s="165"/>
      <c r="V166" s="165"/>
      <c r="W166" s="165"/>
      <c r="X166" s="165"/>
      <c r="Y166" s="40"/>
      <c r="Z166" s="40"/>
      <c r="AA166" s="165"/>
      <c r="AB166" s="165"/>
      <c r="AC166" s="165"/>
      <c r="AD166" s="165"/>
      <c r="AE166" s="40"/>
      <c r="AF166" s="40"/>
      <c r="AG166" s="40"/>
      <c r="AH166" s="40"/>
    </row>
    <row r="167" spans="1:34" x14ac:dyDescent="0.2">
      <c r="A167" s="165">
        <v>41</v>
      </c>
      <c r="B167" s="200" t="s">
        <v>453</v>
      </c>
      <c r="C167" s="166" t="s">
        <v>9</v>
      </c>
      <c r="D167" s="168" t="s">
        <v>1033</v>
      </c>
      <c r="E167" s="168" t="s">
        <v>868</v>
      </c>
      <c r="F167" s="168" t="s">
        <v>869</v>
      </c>
      <c r="G167" s="168" t="s">
        <v>778</v>
      </c>
      <c r="H167" s="40" t="s">
        <v>775</v>
      </c>
      <c r="I167" s="40" t="s">
        <v>491</v>
      </c>
      <c r="J167" s="40" t="s">
        <v>492</v>
      </c>
      <c r="K167" s="40"/>
      <c r="L167" s="165" t="s">
        <v>1215</v>
      </c>
      <c r="M167" s="40"/>
      <c r="N167" s="40"/>
      <c r="O167" s="165" t="s">
        <v>1215</v>
      </c>
      <c r="P167" s="165"/>
      <c r="Q167" s="165"/>
      <c r="R167" s="165"/>
      <c r="S167" s="40"/>
      <c r="T167" s="40"/>
      <c r="U167" s="165"/>
      <c r="V167" s="165" t="s">
        <v>1215</v>
      </c>
      <c r="W167" s="165"/>
      <c r="X167" s="165"/>
      <c r="Y167" s="40"/>
      <c r="Z167" s="40"/>
      <c r="AA167" s="165">
        <v>5</v>
      </c>
      <c r="AB167" s="165"/>
      <c r="AC167" s="165">
        <v>67</v>
      </c>
      <c r="AD167" s="165">
        <v>5</v>
      </c>
      <c r="AE167" s="40"/>
      <c r="AF167" s="40"/>
      <c r="AG167" s="40"/>
      <c r="AH167" s="40"/>
    </row>
    <row r="168" spans="1:34" x14ac:dyDescent="0.2">
      <c r="A168" s="165"/>
      <c r="B168" s="165" t="s">
        <v>238</v>
      </c>
      <c r="C168" s="170" t="s">
        <v>465</v>
      </c>
      <c r="D168" s="168"/>
      <c r="E168" s="168"/>
      <c r="F168" s="168"/>
      <c r="G168" s="168"/>
      <c r="H168" s="168"/>
      <c r="I168" s="40"/>
      <c r="J168" s="40"/>
      <c r="K168" s="40"/>
      <c r="L168" s="165"/>
      <c r="M168" s="40"/>
      <c r="N168" s="40"/>
      <c r="O168" s="165"/>
      <c r="P168" s="165"/>
      <c r="Q168" s="165"/>
      <c r="R168" s="165"/>
      <c r="S168" s="40"/>
      <c r="T168" s="40"/>
      <c r="U168" s="165"/>
      <c r="V168" s="165"/>
      <c r="W168" s="165"/>
      <c r="X168" s="165"/>
      <c r="Y168" s="40"/>
      <c r="Z168" s="40"/>
      <c r="AA168" s="165"/>
      <c r="AB168" s="165"/>
      <c r="AC168" s="165"/>
      <c r="AD168" s="165"/>
      <c r="AE168" s="40"/>
      <c r="AF168" s="40"/>
      <c r="AG168" s="40"/>
      <c r="AH168" s="40"/>
    </row>
    <row r="169" spans="1:34" x14ac:dyDescent="0.2">
      <c r="A169" s="165"/>
      <c r="B169" s="165" t="s">
        <v>250</v>
      </c>
      <c r="C169" s="170" t="s">
        <v>466</v>
      </c>
      <c r="D169" s="168"/>
      <c r="E169" s="168"/>
      <c r="F169" s="168"/>
      <c r="G169" s="168"/>
      <c r="H169" s="168"/>
      <c r="I169" s="40"/>
      <c r="J169" s="40"/>
      <c r="K169" s="40"/>
      <c r="L169" s="165"/>
      <c r="M169" s="40"/>
      <c r="N169" s="40"/>
      <c r="O169" s="165"/>
      <c r="P169" s="165"/>
      <c r="Q169" s="165"/>
      <c r="R169" s="165"/>
      <c r="S169" s="40"/>
      <c r="T169" s="40"/>
      <c r="U169" s="165"/>
      <c r="V169" s="165"/>
      <c r="W169" s="165"/>
      <c r="X169" s="165"/>
      <c r="Y169" s="40"/>
      <c r="Z169" s="40"/>
      <c r="AA169" s="165"/>
      <c r="AB169" s="165"/>
      <c r="AC169" s="165"/>
      <c r="AD169" s="165"/>
      <c r="AE169" s="40"/>
      <c r="AF169" s="40"/>
      <c r="AG169" s="40"/>
      <c r="AH169" s="40"/>
    </row>
    <row r="170" spans="1:34" x14ac:dyDescent="0.2">
      <c r="A170" s="165"/>
      <c r="B170" s="165" t="s">
        <v>335</v>
      </c>
      <c r="C170" s="170" t="s">
        <v>467</v>
      </c>
      <c r="D170" s="168"/>
      <c r="E170" s="168"/>
      <c r="F170" s="168"/>
      <c r="G170" s="168"/>
      <c r="H170" s="168"/>
      <c r="I170" s="40"/>
      <c r="J170" s="40"/>
      <c r="K170" s="40"/>
      <c r="L170" s="165"/>
      <c r="M170" s="40"/>
      <c r="N170" s="40"/>
      <c r="O170" s="165"/>
      <c r="P170" s="165"/>
      <c r="Q170" s="165"/>
      <c r="R170" s="165"/>
      <c r="S170" s="40"/>
      <c r="T170" s="40"/>
      <c r="U170" s="165"/>
      <c r="V170" s="165"/>
      <c r="W170" s="165"/>
      <c r="X170" s="165"/>
      <c r="Y170" s="40"/>
      <c r="Z170" s="40"/>
      <c r="AA170" s="165"/>
      <c r="AB170" s="165"/>
      <c r="AC170" s="165"/>
      <c r="AD170" s="165"/>
      <c r="AE170" s="40"/>
      <c r="AF170" s="40"/>
      <c r="AG170" s="40"/>
      <c r="AH170" s="40"/>
    </row>
    <row r="171" spans="1:34" x14ac:dyDescent="0.2">
      <c r="A171" s="40"/>
      <c r="B171" s="165" t="s">
        <v>139</v>
      </c>
      <c r="C171" s="170" t="s">
        <v>468</v>
      </c>
      <c r="D171" s="168"/>
      <c r="E171" s="168"/>
      <c r="F171" s="168"/>
      <c r="G171" s="168"/>
      <c r="H171" s="168"/>
      <c r="I171" s="40"/>
      <c r="J171" s="40"/>
      <c r="K171" s="40"/>
      <c r="L171" s="165"/>
      <c r="M171" s="40"/>
      <c r="N171" s="40"/>
      <c r="O171" s="165"/>
      <c r="P171" s="165"/>
      <c r="Q171" s="165"/>
      <c r="R171" s="165"/>
      <c r="S171" s="40"/>
      <c r="T171" s="40"/>
      <c r="U171" s="165"/>
      <c r="V171" s="165"/>
      <c r="W171" s="165"/>
      <c r="X171" s="165"/>
      <c r="Y171" s="40"/>
      <c r="Z171" s="40"/>
      <c r="AA171" s="165"/>
      <c r="AB171" s="165"/>
      <c r="AC171" s="165"/>
      <c r="AD171" s="165"/>
      <c r="AE171" s="40"/>
      <c r="AF171" s="40"/>
      <c r="AG171" s="40"/>
      <c r="AH171" s="40"/>
    </row>
    <row r="172" spans="1:34" x14ac:dyDescent="0.2">
      <c r="A172" s="165">
        <v>42</v>
      </c>
      <c r="B172" s="200" t="s">
        <v>453</v>
      </c>
      <c r="C172" s="166" t="s">
        <v>10</v>
      </c>
      <c r="D172" s="168"/>
      <c r="E172" s="168" t="s">
        <v>866</v>
      </c>
      <c r="F172" s="168" t="s">
        <v>867</v>
      </c>
      <c r="G172" s="168" t="s">
        <v>778</v>
      </c>
      <c r="H172" s="40" t="s">
        <v>775</v>
      </c>
      <c r="I172" s="40" t="s">
        <v>491</v>
      </c>
      <c r="J172" s="40" t="s">
        <v>469</v>
      </c>
      <c r="K172" s="40"/>
      <c r="L172" s="165" t="s">
        <v>1215</v>
      </c>
      <c r="M172" s="40"/>
      <c r="N172" s="40"/>
      <c r="O172" s="165" t="s">
        <v>1215</v>
      </c>
      <c r="P172" s="165"/>
      <c r="Q172" s="165"/>
      <c r="R172" s="165"/>
      <c r="S172" s="40"/>
      <c r="T172" s="40"/>
      <c r="U172" s="165"/>
      <c r="V172" s="165" t="s">
        <v>1215</v>
      </c>
      <c r="W172" s="165"/>
      <c r="X172" s="165"/>
      <c r="Y172" s="40"/>
      <c r="Z172" s="40"/>
      <c r="AA172" s="165">
        <v>3</v>
      </c>
      <c r="AB172" s="165"/>
      <c r="AC172" s="165">
        <v>67</v>
      </c>
      <c r="AD172" s="165">
        <v>6</v>
      </c>
      <c r="AE172" s="40"/>
      <c r="AF172" s="40"/>
      <c r="AG172" s="40"/>
      <c r="AH172" s="40"/>
    </row>
    <row r="173" spans="1:34" x14ac:dyDescent="0.2">
      <c r="A173" s="40"/>
      <c r="B173" s="165" t="s">
        <v>137</v>
      </c>
      <c r="C173" s="170" t="s">
        <v>463</v>
      </c>
      <c r="D173" s="168"/>
      <c r="E173" s="168"/>
      <c r="F173" s="168"/>
      <c r="G173" s="168"/>
      <c r="H173" s="168"/>
      <c r="I173" s="40"/>
      <c r="J173" s="40"/>
      <c r="K173" s="40"/>
      <c r="L173" s="165"/>
      <c r="M173" s="40"/>
      <c r="N173" s="40"/>
      <c r="O173" s="165"/>
      <c r="P173" s="165"/>
      <c r="Q173" s="165"/>
      <c r="R173" s="165"/>
      <c r="S173" s="40"/>
      <c r="T173" s="40"/>
      <c r="U173" s="165"/>
      <c r="V173" s="165"/>
      <c r="W173" s="165"/>
      <c r="X173" s="165"/>
      <c r="Y173" s="40"/>
      <c r="Z173" s="40"/>
      <c r="AA173" s="165"/>
      <c r="AB173" s="165"/>
      <c r="AC173" s="165"/>
      <c r="AD173" s="165"/>
      <c r="AE173" s="40"/>
      <c r="AF173" s="40"/>
      <c r="AG173" s="40"/>
      <c r="AH173" s="40"/>
    </row>
    <row r="174" spans="1:34" x14ac:dyDescent="0.2">
      <c r="A174" s="40"/>
      <c r="B174" s="165" t="s">
        <v>139</v>
      </c>
      <c r="C174" s="170" t="s">
        <v>464</v>
      </c>
      <c r="D174" s="168"/>
      <c r="E174" s="168"/>
      <c r="F174" s="168"/>
      <c r="G174" s="168"/>
      <c r="H174" s="168"/>
      <c r="I174" s="40"/>
      <c r="J174" s="40"/>
      <c r="K174" s="40"/>
      <c r="L174" s="165"/>
      <c r="M174" s="40"/>
      <c r="N174" s="40"/>
      <c r="O174" s="165"/>
      <c r="P174" s="165"/>
      <c r="Q174" s="165"/>
      <c r="R174" s="165"/>
      <c r="S174" s="40"/>
      <c r="T174" s="40"/>
      <c r="U174" s="165"/>
      <c r="V174" s="165"/>
      <c r="W174" s="165"/>
      <c r="X174" s="165"/>
      <c r="Y174" s="40"/>
      <c r="Z174" s="40"/>
      <c r="AA174" s="165"/>
      <c r="AB174" s="165"/>
      <c r="AC174" s="165"/>
      <c r="AD174" s="165"/>
      <c r="AE174" s="40"/>
      <c r="AF174" s="40"/>
      <c r="AG174" s="40"/>
      <c r="AH174" s="40"/>
    </row>
    <row r="175" spans="1:34" x14ac:dyDescent="0.2">
      <c r="A175" s="165">
        <v>43</v>
      </c>
      <c r="B175" s="200" t="s">
        <v>167</v>
      </c>
      <c r="C175" s="166" t="s">
        <v>477</v>
      </c>
      <c r="D175" s="168" t="s">
        <v>550</v>
      </c>
      <c r="E175" s="168" t="s">
        <v>484</v>
      </c>
      <c r="F175" s="168" t="s">
        <v>870</v>
      </c>
      <c r="G175" s="168" t="s">
        <v>778</v>
      </c>
      <c r="H175" s="40" t="s">
        <v>775</v>
      </c>
      <c r="I175" s="40" t="s">
        <v>493</v>
      </c>
      <c r="J175" s="40" t="s">
        <v>485</v>
      </c>
      <c r="K175" s="40"/>
      <c r="L175" s="165" t="s">
        <v>1215</v>
      </c>
      <c r="M175" s="40"/>
      <c r="N175" s="40"/>
      <c r="O175" s="165" t="s">
        <v>1215</v>
      </c>
      <c r="P175" s="165"/>
      <c r="Q175" s="165"/>
      <c r="R175" s="165"/>
      <c r="S175" s="40"/>
      <c r="T175" s="40"/>
      <c r="U175" s="165"/>
      <c r="V175" s="165"/>
      <c r="W175" s="165"/>
      <c r="X175" s="165"/>
      <c r="Y175" s="40"/>
      <c r="Z175" s="40"/>
      <c r="AA175" s="165">
        <v>3</v>
      </c>
      <c r="AB175" s="165"/>
      <c r="AC175" s="165">
        <v>54</v>
      </c>
      <c r="AD175" s="165">
        <v>2</v>
      </c>
      <c r="AE175" s="40"/>
      <c r="AF175" s="40"/>
      <c r="AG175" s="40"/>
      <c r="AH175" s="40"/>
    </row>
    <row r="176" spans="1:34" x14ac:dyDescent="0.2">
      <c r="A176" s="165"/>
      <c r="B176" s="165" t="s">
        <v>213</v>
      </c>
      <c r="C176" s="170" t="s">
        <v>482</v>
      </c>
      <c r="D176" s="168"/>
      <c r="E176" s="168"/>
      <c r="F176" s="168"/>
      <c r="G176" s="168"/>
      <c r="H176" s="168"/>
      <c r="I176" s="40"/>
      <c r="J176" s="40"/>
      <c r="K176" s="40"/>
      <c r="L176" s="165"/>
      <c r="M176" s="40"/>
      <c r="N176" s="40"/>
      <c r="O176" s="165"/>
      <c r="P176" s="165"/>
      <c r="Q176" s="165"/>
      <c r="R176" s="165"/>
      <c r="S176" s="40"/>
      <c r="T176" s="40"/>
      <c r="U176" s="165"/>
      <c r="V176" s="165"/>
      <c r="W176" s="165"/>
      <c r="X176" s="165"/>
      <c r="Y176" s="40"/>
      <c r="Z176" s="40"/>
      <c r="AA176" s="165"/>
      <c r="AB176" s="165"/>
      <c r="AC176" s="165"/>
      <c r="AD176" s="165"/>
      <c r="AE176" s="40"/>
      <c r="AF176" s="40"/>
      <c r="AG176" s="40"/>
      <c r="AH176" s="40"/>
    </row>
    <row r="177" spans="1:35" x14ac:dyDescent="0.2">
      <c r="A177" s="165"/>
      <c r="B177" s="165" t="s">
        <v>139</v>
      </c>
      <c r="C177" s="170" t="s">
        <v>483</v>
      </c>
      <c r="D177" s="168"/>
      <c r="E177" s="168"/>
      <c r="F177" s="168"/>
      <c r="G177" s="168"/>
      <c r="H177" s="168"/>
      <c r="I177" s="40"/>
      <c r="J177" s="40"/>
      <c r="K177" s="40"/>
      <c r="L177" s="165"/>
      <c r="M177" s="40"/>
      <c r="N177" s="40"/>
      <c r="O177" s="165"/>
      <c r="P177" s="165"/>
      <c r="Q177" s="165"/>
      <c r="R177" s="165"/>
      <c r="S177" s="40"/>
      <c r="T177" s="40"/>
      <c r="U177" s="165"/>
      <c r="V177" s="165"/>
      <c r="W177" s="165"/>
      <c r="X177" s="165"/>
      <c r="Y177" s="40"/>
      <c r="Z177" s="40"/>
      <c r="AA177" s="165"/>
      <c r="AB177" s="165"/>
      <c r="AC177" s="165"/>
      <c r="AD177" s="165"/>
      <c r="AE177" s="40"/>
      <c r="AF177" s="40"/>
      <c r="AG177" s="40"/>
      <c r="AH177" s="40"/>
    </row>
    <row r="178" spans="1:35" x14ac:dyDescent="0.2">
      <c r="A178" s="165">
        <v>44</v>
      </c>
      <c r="B178" s="200" t="s">
        <v>167</v>
      </c>
      <c r="C178" s="166" t="s">
        <v>478</v>
      </c>
      <c r="D178" s="168" t="s">
        <v>911</v>
      </c>
      <c r="E178" s="168" t="s">
        <v>486</v>
      </c>
      <c r="F178" s="168" t="s">
        <v>771</v>
      </c>
      <c r="G178" s="168" t="s">
        <v>772</v>
      </c>
      <c r="H178" s="40" t="s">
        <v>775</v>
      </c>
      <c r="I178" s="40" t="s">
        <v>494</v>
      </c>
      <c r="J178" s="40" t="s">
        <v>487</v>
      </c>
      <c r="K178" s="40"/>
      <c r="L178" s="165" t="s">
        <v>1215</v>
      </c>
      <c r="M178" s="40"/>
      <c r="N178" s="40"/>
      <c r="O178" s="165" t="s">
        <v>1215</v>
      </c>
      <c r="P178" s="165"/>
      <c r="Q178" s="165"/>
      <c r="R178" s="165"/>
      <c r="S178" s="40"/>
      <c r="T178" s="40"/>
      <c r="U178" s="165"/>
      <c r="V178" s="165" t="s">
        <v>1215</v>
      </c>
      <c r="W178" s="165"/>
      <c r="X178" s="165"/>
      <c r="Y178" s="40"/>
      <c r="Z178" s="40"/>
      <c r="AA178" s="165">
        <v>3</v>
      </c>
      <c r="AB178" s="165"/>
      <c r="AC178" s="165">
        <v>54</v>
      </c>
      <c r="AD178" s="165">
        <v>6</v>
      </c>
      <c r="AE178" s="40"/>
      <c r="AF178" s="40"/>
      <c r="AG178" s="40"/>
      <c r="AH178" s="40"/>
    </row>
    <row r="179" spans="1:35" x14ac:dyDescent="0.2">
      <c r="A179" s="165"/>
      <c r="B179" s="165" t="s">
        <v>213</v>
      </c>
      <c r="C179" s="170" t="s">
        <v>488</v>
      </c>
      <c r="D179" s="168"/>
      <c r="E179" s="168"/>
      <c r="F179" s="168"/>
      <c r="G179" s="168"/>
      <c r="H179" s="168"/>
      <c r="I179" s="40"/>
      <c r="J179" s="40"/>
      <c r="K179" s="40"/>
      <c r="L179" s="165"/>
      <c r="M179" s="40"/>
      <c r="N179" s="40"/>
      <c r="O179" s="165"/>
      <c r="P179" s="165"/>
      <c r="Q179" s="165"/>
      <c r="R179" s="165"/>
      <c r="S179" s="40"/>
      <c r="T179" s="40"/>
      <c r="U179" s="165"/>
      <c r="V179" s="165"/>
      <c r="W179" s="165"/>
      <c r="X179" s="165"/>
      <c r="Y179" s="40"/>
      <c r="Z179" s="40"/>
      <c r="AA179" s="165"/>
      <c r="AB179" s="165"/>
      <c r="AC179" s="165"/>
      <c r="AD179" s="165"/>
      <c r="AE179" s="40"/>
      <c r="AF179" s="40"/>
      <c r="AG179" s="40"/>
      <c r="AH179" s="40"/>
    </row>
    <row r="180" spans="1:35" x14ac:dyDescent="0.2">
      <c r="A180" s="165"/>
      <c r="B180" s="165" t="s">
        <v>139</v>
      </c>
      <c r="C180" s="170" t="s">
        <v>489</v>
      </c>
      <c r="D180" s="168"/>
      <c r="E180" s="168"/>
      <c r="F180" s="168"/>
      <c r="G180" s="168"/>
      <c r="H180" s="168"/>
      <c r="I180" s="40"/>
      <c r="J180" s="40"/>
      <c r="K180" s="40"/>
      <c r="L180" s="165"/>
      <c r="M180" s="40"/>
      <c r="N180" s="40"/>
      <c r="O180" s="165"/>
      <c r="P180" s="165"/>
      <c r="Q180" s="165"/>
      <c r="R180" s="165"/>
      <c r="S180" s="40"/>
      <c r="T180" s="40"/>
      <c r="U180" s="165"/>
      <c r="V180" s="165"/>
      <c r="W180" s="165"/>
      <c r="X180" s="165"/>
      <c r="Y180" s="40"/>
      <c r="Z180" s="40"/>
      <c r="AA180" s="165"/>
      <c r="AB180" s="165"/>
      <c r="AC180" s="165"/>
      <c r="AD180" s="165"/>
      <c r="AE180" s="40"/>
      <c r="AF180" s="40"/>
      <c r="AG180" s="40"/>
      <c r="AH180" s="40"/>
    </row>
    <row r="181" spans="1:35" x14ac:dyDescent="0.2">
      <c r="A181" s="165"/>
      <c r="B181" s="165" t="s">
        <v>139</v>
      </c>
      <c r="C181" s="170" t="s">
        <v>490</v>
      </c>
      <c r="D181" s="168"/>
      <c r="E181" s="168"/>
      <c r="F181" s="168"/>
      <c r="G181" s="168"/>
      <c r="H181" s="168"/>
      <c r="I181" s="40"/>
      <c r="J181" s="40"/>
      <c r="K181" s="40"/>
      <c r="L181" s="165"/>
      <c r="M181" s="40"/>
      <c r="N181" s="40"/>
      <c r="O181" s="165"/>
      <c r="P181" s="165"/>
      <c r="Q181" s="165"/>
      <c r="R181" s="165"/>
      <c r="S181" s="40"/>
      <c r="T181" s="40"/>
      <c r="U181" s="165"/>
      <c r="V181" s="165"/>
      <c r="W181" s="165"/>
      <c r="X181" s="165"/>
      <c r="Y181" s="40"/>
      <c r="Z181" s="40"/>
      <c r="AA181" s="165"/>
      <c r="AB181" s="165"/>
      <c r="AC181" s="165"/>
      <c r="AD181" s="165"/>
      <c r="AE181" s="40"/>
      <c r="AF181" s="40"/>
      <c r="AG181" s="40"/>
      <c r="AH181" s="40"/>
    </row>
    <row r="182" spans="1:35" x14ac:dyDescent="0.2">
      <c r="A182" s="165">
        <v>45</v>
      </c>
      <c r="B182" s="200" t="s">
        <v>453</v>
      </c>
      <c r="C182" s="166" t="s">
        <v>480</v>
      </c>
      <c r="D182" s="168" t="s">
        <v>415</v>
      </c>
      <c r="E182" s="168" t="s">
        <v>495</v>
      </c>
      <c r="F182" s="168" t="s">
        <v>873</v>
      </c>
      <c r="G182" s="168" t="s">
        <v>772</v>
      </c>
      <c r="H182" s="40" t="s">
        <v>775</v>
      </c>
      <c r="I182" s="40" t="s">
        <v>496</v>
      </c>
      <c r="J182" s="40"/>
      <c r="K182" s="40" t="s">
        <v>497</v>
      </c>
      <c r="L182" s="165" t="s">
        <v>1215</v>
      </c>
      <c r="M182" s="40"/>
      <c r="N182" s="40"/>
      <c r="O182" s="165" t="s">
        <v>1215</v>
      </c>
      <c r="P182" s="165"/>
      <c r="Q182" s="165"/>
      <c r="R182" s="165"/>
      <c r="S182" s="40"/>
      <c r="T182" s="40"/>
      <c r="U182" s="165"/>
      <c r="V182" s="165" t="s">
        <v>1215</v>
      </c>
      <c r="W182" s="165"/>
      <c r="X182" s="165"/>
      <c r="Y182" s="40"/>
      <c r="Z182" s="40"/>
      <c r="AA182" s="165">
        <v>3</v>
      </c>
      <c r="AB182" s="165"/>
      <c r="AC182" s="165">
        <v>54</v>
      </c>
      <c r="AD182" s="165">
        <v>5</v>
      </c>
      <c r="AE182" s="40"/>
      <c r="AF182" s="40"/>
      <c r="AG182" s="40"/>
      <c r="AH182" s="40"/>
    </row>
    <row r="183" spans="1:35" x14ac:dyDescent="0.2">
      <c r="A183" s="165"/>
      <c r="B183" s="165" t="s">
        <v>150</v>
      </c>
      <c r="C183" s="170" t="s">
        <v>498</v>
      </c>
      <c r="D183" s="168"/>
      <c r="E183" s="168"/>
      <c r="F183" s="168"/>
      <c r="G183" s="168"/>
      <c r="H183" s="168"/>
      <c r="I183" s="40"/>
      <c r="J183" s="40"/>
      <c r="K183" s="40"/>
      <c r="L183" s="165"/>
      <c r="M183" s="40"/>
      <c r="N183" s="40"/>
      <c r="O183" s="165"/>
      <c r="P183" s="165"/>
      <c r="Q183" s="165"/>
      <c r="R183" s="165"/>
      <c r="S183" s="40"/>
      <c r="T183" s="40"/>
      <c r="U183" s="165"/>
      <c r="V183" s="165"/>
      <c r="W183" s="165"/>
      <c r="X183" s="165"/>
      <c r="Y183" s="40"/>
      <c r="Z183" s="40"/>
      <c r="AA183" s="165"/>
      <c r="AB183" s="165"/>
      <c r="AC183" s="165"/>
      <c r="AD183" s="165"/>
      <c r="AE183" s="40"/>
      <c r="AF183" s="40"/>
      <c r="AG183" s="40"/>
      <c r="AH183" s="40"/>
    </row>
    <row r="184" spans="1:35" x14ac:dyDescent="0.2">
      <c r="A184" s="165"/>
      <c r="B184" s="165" t="s">
        <v>381</v>
      </c>
      <c r="C184" s="170" t="s">
        <v>499</v>
      </c>
      <c r="D184" s="168"/>
      <c r="E184" s="168"/>
      <c r="F184" s="168"/>
      <c r="G184" s="168"/>
      <c r="H184" s="168"/>
      <c r="I184" s="40"/>
      <c r="J184" s="40"/>
      <c r="K184" s="40"/>
      <c r="L184" s="165"/>
      <c r="M184" s="40"/>
      <c r="N184" s="40"/>
      <c r="O184" s="165"/>
      <c r="P184" s="165"/>
      <c r="Q184" s="165"/>
      <c r="R184" s="165"/>
      <c r="S184" s="40"/>
      <c r="T184" s="40"/>
      <c r="U184" s="165"/>
      <c r="V184" s="165"/>
      <c r="W184" s="165"/>
      <c r="X184" s="165"/>
      <c r="Y184" s="40"/>
      <c r="Z184" s="40"/>
      <c r="AA184" s="165"/>
      <c r="AB184" s="165"/>
      <c r="AC184" s="165"/>
      <c r="AD184" s="165"/>
      <c r="AE184" s="40"/>
      <c r="AF184" s="40"/>
      <c r="AG184" s="40"/>
      <c r="AH184" s="40"/>
    </row>
    <row r="185" spans="1:35" x14ac:dyDescent="0.2">
      <c r="A185" s="165">
        <v>46</v>
      </c>
      <c r="B185" s="200" t="s">
        <v>167</v>
      </c>
      <c r="C185" s="166" t="s">
        <v>107</v>
      </c>
      <c r="D185" s="168" t="s">
        <v>108</v>
      </c>
      <c r="E185" s="168" t="s">
        <v>500</v>
      </c>
      <c r="F185" s="168" t="s">
        <v>875</v>
      </c>
      <c r="G185" s="168" t="s">
        <v>787</v>
      </c>
      <c r="H185" s="40" t="s">
        <v>775</v>
      </c>
      <c r="I185" s="40" t="s">
        <v>501</v>
      </c>
      <c r="J185" s="40" t="s">
        <v>502</v>
      </c>
      <c r="K185" s="40"/>
      <c r="L185" s="165" t="s">
        <v>1215</v>
      </c>
      <c r="M185" s="40"/>
      <c r="N185" s="40"/>
      <c r="O185" s="165" t="s">
        <v>1215</v>
      </c>
      <c r="P185" s="165"/>
      <c r="Q185" s="165"/>
      <c r="R185" s="165"/>
      <c r="S185" s="40"/>
      <c r="T185" s="40"/>
      <c r="U185" s="165"/>
      <c r="V185" s="165" t="s">
        <v>1215</v>
      </c>
      <c r="W185" s="165"/>
      <c r="X185" s="165"/>
      <c r="Y185" s="40"/>
      <c r="Z185" s="40"/>
      <c r="AA185" s="165">
        <v>6</v>
      </c>
      <c r="AB185" s="165"/>
      <c r="AC185" s="165">
        <v>67</v>
      </c>
      <c r="AD185" s="165">
        <v>6</v>
      </c>
      <c r="AE185" s="40"/>
      <c r="AF185" s="40"/>
      <c r="AG185" s="40"/>
      <c r="AH185" s="40"/>
    </row>
    <row r="186" spans="1:35" x14ac:dyDescent="0.2">
      <c r="A186" s="165"/>
      <c r="B186" s="165" t="s">
        <v>150</v>
      </c>
      <c r="C186" s="170" t="s">
        <v>503</v>
      </c>
      <c r="D186" s="168"/>
      <c r="E186" s="168"/>
      <c r="F186" s="168"/>
      <c r="G186" s="168"/>
      <c r="H186" s="168"/>
      <c r="I186" s="40"/>
      <c r="J186" s="40"/>
      <c r="K186" s="40"/>
      <c r="L186" s="165"/>
      <c r="M186" s="40"/>
      <c r="N186" s="40"/>
      <c r="O186" s="165"/>
      <c r="P186" s="165"/>
      <c r="Q186" s="165"/>
      <c r="R186" s="165"/>
      <c r="S186" s="40"/>
      <c r="T186" s="40"/>
      <c r="U186" s="165"/>
      <c r="V186" s="165"/>
      <c r="W186" s="165"/>
      <c r="X186" s="165"/>
      <c r="Y186" s="40"/>
      <c r="Z186" s="40"/>
      <c r="AA186" s="165"/>
      <c r="AB186" s="165"/>
      <c r="AC186" s="165"/>
      <c r="AD186" s="165"/>
      <c r="AE186" s="40"/>
      <c r="AF186" s="40"/>
      <c r="AG186" s="40"/>
      <c r="AH186" s="40"/>
    </row>
    <row r="187" spans="1:35" x14ac:dyDescent="0.2">
      <c r="A187" s="165"/>
      <c r="B187" s="165" t="s">
        <v>381</v>
      </c>
      <c r="C187" s="170" t="s">
        <v>504</v>
      </c>
      <c r="D187" s="168"/>
      <c r="E187" s="168"/>
      <c r="F187" s="168"/>
      <c r="G187" s="168"/>
      <c r="H187" s="168"/>
      <c r="I187" s="40"/>
      <c r="J187" s="40"/>
      <c r="K187" s="40"/>
      <c r="L187" s="165"/>
      <c r="M187" s="40"/>
      <c r="N187" s="40"/>
      <c r="O187" s="165"/>
      <c r="P187" s="165"/>
      <c r="Q187" s="165"/>
      <c r="R187" s="165"/>
      <c r="S187" s="40"/>
      <c r="T187" s="40"/>
      <c r="U187" s="165"/>
      <c r="V187" s="165"/>
      <c r="W187" s="165"/>
      <c r="X187" s="165"/>
      <c r="Y187" s="40"/>
      <c r="Z187" s="40"/>
      <c r="AA187" s="165"/>
      <c r="AB187" s="165"/>
      <c r="AC187" s="165"/>
      <c r="AD187" s="165"/>
      <c r="AE187" s="40"/>
      <c r="AF187" s="40"/>
      <c r="AG187" s="40"/>
      <c r="AH187" s="40"/>
    </row>
    <row r="188" spans="1:35" x14ac:dyDescent="0.2">
      <c r="A188" s="165"/>
      <c r="B188" s="165" t="s">
        <v>505</v>
      </c>
      <c r="C188" s="170" t="s">
        <v>506</v>
      </c>
      <c r="D188" s="168"/>
      <c r="E188" s="168"/>
      <c r="F188" s="168"/>
      <c r="G188" s="168"/>
      <c r="H188" s="168"/>
      <c r="I188" s="40"/>
      <c r="J188" s="40"/>
      <c r="K188" s="40"/>
      <c r="L188" s="165"/>
      <c r="M188" s="40"/>
      <c r="N188" s="40"/>
      <c r="O188" s="165"/>
      <c r="P188" s="165"/>
      <c r="Q188" s="165"/>
      <c r="R188" s="165"/>
      <c r="S188" s="40"/>
      <c r="T188" s="40"/>
      <c r="U188" s="165"/>
      <c r="V188" s="165"/>
      <c r="W188" s="165"/>
      <c r="X188" s="165"/>
      <c r="Y188" s="40"/>
      <c r="Z188" s="40"/>
      <c r="AA188" s="165"/>
      <c r="AB188" s="165"/>
      <c r="AC188" s="165"/>
      <c r="AD188" s="165"/>
      <c r="AE188" s="40"/>
      <c r="AF188" s="40"/>
      <c r="AG188" s="40"/>
      <c r="AH188" s="40"/>
    </row>
    <row r="189" spans="1:35" x14ac:dyDescent="0.2">
      <c r="A189" s="165"/>
      <c r="B189" s="165" t="s">
        <v>314</v>
      </c>
      <c r="C189" s="170" t="s">
        <v>507</v>
      </c>
      <c r="D189" s="168"/>
      <c r="E189" s="168"/>
      <c r="F189" s="168"/>
      <c r="G189" s="168"/>
      <c r="H189" s="168"/>
      <c r="I189" s="40"/>
      <c r="J189" s="40"/>
      <c r="K189" s="40"/>
      <c r="L189" s="165"/>
      <c r="M189" s="40"/>
      <c r="N189" s="40"/>
      <c r="O189" s="165"/>
      <c r="P189" s="165"/>
      <c r="Q189" s="165"/>
      <c r="R189" s="165"/>
      <c r="S189" s="40"/>
      <c r="T189" s="40"/>
      <c r="U189" s="165"/>
      <c r="V189" s="165"/>
      <c r="W189" s="165"/>
      <c r="X189" s="165"/>
      <c r="Y189" s="40"/>
      <c r="Z189" s="40"/>
      <c r="AA189" s="165"/>
      <c r="AB189" s="165"/>
      <c r="AC189" s="165"/>
      <c r="AD189" s="165"/>
      <c r="AE189" s="40"/>
      <c r="AF189" s="40"/>
      <c r="AG189" s="40"/>
      <c r="AH189" s="40"/>
    </row>
    <row r="190" spans="1:35" x14ac:dyDescent="0.2">
      <c r="A190" s="165"/>
      <c r="B190" s="165" t="s">
        <v>314</v>
      </c>
      <c r="C190" s="170" t="s">
        <v>508</v>
      </c>
      <c r="D190" s="168"/>
      <c r="E190" s="168"/>
      <c r="F190" s="168"/>
      <c r="G190" s="168"/>
      <c r="H190" s="168"/>
      <c r="I190" s="40"/>
      <c r="J190" s="40"/>
      <c r="K190" s="40"/>
      <c r="L190" s="165"/>
      <c r="M190" s="40"/>
      <c r="N190" s="40"/>
      <c r="O190" s="165"/>
      <c r="P190" s="165"/>
      <c r="Q190" s="165"/>
      <c r="R190" s="165"/>
      <c r="S190" s="40"/>
      <c r="T190" s="40"/>
      <c r="U190" s="165"/>
      <c r="V190" s="165"/>
      <c r="W190" s="165"/>
      <c r="X190" s="165"/>
      <c r="Y190" s="40"/>
      <c r="Z190" s="40"/>
      <c r="AA190" s="165"/>
      <c r="AB190" s="165"/>
      <c r="AC190" s="165"/>
      <c r="AD190" s="165"/>
      <c r="AE190" s="40"/>
      <c r="AF190" s="40"/>
      <c r="AG190" s="40"/>
      <c r="AH190" s="40"/>
    </row>
    <row r="191" spans="1:35" x14ac:dyDescent="0.2">
      <c r="A191" s="165">
        <v>47</v>
      </c>
      <c r="B191" s="200" t="s">
        <v>453</v>
      </c>
      <c r="C191" s="166" t="s">
        <v>509</v>
      </c>
      <c r="D191" s="168" t="s">
        <v>47</v>
      </c>
      <c r="E191" s="168" t="s">
        <v>510</v>
      </c>
      <c r="F191" s="168" t="s">
        <v>876</v>
      </c>
      <c r="G191" s="168" t="s">
        <v>778</v>
      </c>
      <c r="H191" s="40" t="s">
        <v>775</v>
      </c>
      <c r="I191" s="40" t="s">
        <v>511</v>
      </c>
      <c r="J191" s="40" t="s">
        <v>512</v>
      </c>
      <c r="K191" s="40"/>
      <c r="L191" s="165" t="s">
        <v>1215</v>
      </c>
      <c r="M191" s="40"/>
      <c r="N191" s="40"/>
      <c r="O191" s="165" t="s">
        <v>1215</v>
      </c>
      <c r="P191" s="165"/>
      <c r="Q191" s="165"/>
      <c r="R191" s="165"/>
      <c r="S191" s="40"/>
      <c r="T191" s="40"/>
      <c r="U191" s="165"/>
      <c r="V191" s="165" t="s">
        <v>1215</v>
      </c>
      <c r="W191" s="165"/>
      <c r="X191" s="165"/>
      <c r="Y191" s="40"/>
      <c r="Z191" s="40"/>
      <c r="AA191" s="165">
        <v>4</v>
      </c>
      <c r="AB191" s="165"/>
      <c r="AC191" s="165">
        <v>28</v>
      </c>
      <c r="AD191" s="165">
        <v>7</v>
      </c>
      <c r="AE191" s="40"/>
      <c r="AF191" s="40"/>
      <c r="AG191" s="40"/>
      <c r="AH191" s="40"/>
      <c r="AI191" s="161" t="s">
        <v>527</v>
      </c>
    </row>
    <row r="192" spans="1:35" x14ac:dyDescent="0.2">
      <c r="A192" s="165"/>
      <c r="B192" s="165" t="s">
        <v>310</v>
      </c>
      <c r="C192" s="170" t="s">
        <v>513</v>
      </c>
      <c r="D192" s="168"/>
      <c r="E192" s="168"/>
      <c r="F192" s="168"/>
      <c r="G192" s="168"/>
      <c r="H192" s="168"/>
      <c r="I192" s="40"/>
      <c r="J192" s="40"/>
      <c r="K192" s="40"/>
      <c r="L192" s="165"/>
      <c r="M192" s="40"/>
      <c r="N192" s="40"/>
      <c r="O192" s="165"/>
      <c r="P192" s="165"/>
      <c r="Q192" s="165"/>
      <c r="R192" s="165"/>
      <c r="S192" s="40"/>
      <c r="T192" s="40"/>
      <c r="U192" s="165"/>
      <c r="V192" s="165"/>
      <c r="W192" s="165"/>
      <c r="X192" s="165"/>
      <c r="Y192" s="40"/>
      <c r="Z192" s="40"/>
      <c r="AA192" s="165"/>
      <c r="AB192" s="165"/>
      <c r="AC192" s="165"/>
      <c r="AD192" s="165"/>
      <c r="AE192" s="40"/>
      <c r="AF192" s="40"/>
      <c r="AG192" s="40"/>
      <c r="AH192" s="40"/>
    </row>
    <row r="193" spans="1:35" x14ac:dyDescent="0.2">
      <c r="A193" s="165"/>
      <c r="B193" s="165" t="s">
        <v>145</v>
      </c>
      <c r="C193" s="170" t="s">
        <v>514</v>
      </c>
      <c r="D193" s="168"/>
      <c r="E193" s="168"/>
      <c r="F193" s="168"/>
      <c r="G193" s="168"/>
      <c r="H193" s="168"/>
      <c r="I193" s="40"/>
      <c r="J193" s="40"/>
      <c r="K193" s="40"/>
      <c r="L193" s="165"/>
      <c r="M193" s="40"/>
      <c r="N193" s="40"/>
      <c r="O193" s="165"/>
      <c r="P193" s="165"/>
      <c r="Q193" s="165"/>
      <c r="R193" s="165"/>
      <c r="S193" s="40"/>
      <c r="T193" s="40"/>
      <c r="U193" s="165"/>
      <c r="V193" s="165"/>
      <c r="W193" s="165"/>
      <c r="X193" s="165"/>
      <c r="Y193" s="40"/>
      <c r="Z193" s="40"/>
      <c r="AA193" s="165"/>
      <c r="AB193" s="165"/>
      <c r="AC193" s="165"/>
      <c r="AD193" s="165"/>
      <c r="AE193" s="40"/>
      <c r="AF193" s="40"/>
      <c r="AG193" s="40"/>
      <c r="AH193" s="40"/>
    </row>
    <row r="194" spans="1:35" x14ac:dyDescent="0.2">
      <c r="A194" s="165"/>
      <c r="B194" s="165" t="s">
        <v>137</v>
      </c>
      <c r="C194" s="170" t="s">
        <v>515</v>
      </c>
      <c r="D194" s="168"/>
      <c r="E194" s="168"/>
      <c r="F194" s="168"/>
      <c r="G194" s="168"/>
      <c r="H194" s="168"/>
      <c r="I194" s="40"/>
      <c r="J194" s="40"/>
      <c r="K194" s="40"/>
      <c r="L194" s="165"/>
      <c r="M194" s="40"/>
      <c r="N194" s="40"/>
      <c r="O194" s="165"/>
      <c r="P194" s="165"/>
      <c r="Q194" s="165"/>
      <c r="R194" s="165"/>
      <c r="S194" s="40"/>
      <c r="T194" s="40"/>
      <c r="U194" s="165"/>
      <c r="V194" s="165"/>
      <c r="W194" s="165"/>
      <c r="X194" s="165"/>
      <c r="Y194" s="40"/>
      <c r="Z194" s="40"/>
      <c r="AA194" s="165"/>
      <c r="AB194" s="165"/>
      <c r="AC194" s="165"/>
      <c r="AD194" s="165"/>
      <c r="AE194" s="40"/>
      <c r="AF194" s="40"/>
      <c r="AG194" s="40"/>
      <c r="AH194" s="40"/>
    </row>
    <row r="195" spans="1:35" ht="16.5" customHeight="1" x14ac:dyDescent="0.2">
      <c r="A195" s="165">
        <v>48</v>
      </c>
      <c r="B195" s="200" t="s">
        <v>453</v>
      </c>
      <c r="C195" s="166" t="s">
        <v>516</v>
      </c>
      <c r="D195" s="168" t="s">
        <v>47</v>
      </c>
      <c r="E195" s="168" t="s">
        <v>517</v>
      </c>
      <c r="F195" s="168" t="s">
        <v>877</v>
      </c>
      <c r="G195" s="168" t="s">
        <v>772</v>
      </c>
      <c r="H195" s="40" t="s">
        <v>775</v>
      </c>
      <c r="I195" s="40" t="s">
        <v>518</v>
      </c>
      <c r="J195" s="40" t="s">
        <v>519</v>
      </c>
      <c r="K195" s="40"/>
      <c r="L195" s="165" t="s">
        <v>1215</v>
      </c>
      <c r="M195" s="40"/>
      <c r="N195" s="40"/>
      <c r="O195" s="165" t="s">
        <v>1215</v>
      </c>
      <c r="P195" s="165"/>
      <c r="Q195" s="165"/>
      <c r="R195" s="165"/>
      <c r="S195" s="40"/>
      <c r="T195" s="40"/>
      <c r="U195" s="165"/>
      <c r="V195" s="165" t="s">
        <v>1215</v>
      </c>
      <c r="W195" s="165"/>
      <c r="X195" s="165"/>
      <c r="Y195" s="40"/>
      <c r="Z195" s="40"/>
      <c r="AA195" s="165">
        <v>4</v>
      </c>
      <c r="AB195" s="165"/>
      <c r="AC195" s="165">
        <v>28</v>
      </c>
      <c r="AD195" s="165">
        <v>7</v>
      </c>
      <c r="AE195" s="40"/>
      <c r="AF195" s="40"/>
      <c r="AG195" s="40"/>
      <c r="AH195" s="40"/>
      <c r="AI195" s="161" t="s">
        <v>527</v>
      </c>
    </row>
    <row r="196" spans="1:35" x14ac:dyDescent="0.2">
      <c r="A196" s="165"/>
      <c r="B196" s="165" t="s">
        <v>213</v>
      </c>
      <c r="C196" s="170" t="s">
        <v>520</v>
      </c>
      <c r="D196" s="168"/>
      <c r="E196" s="168"/>
      <c r="F196" s="168"/>
      <c r="G196" s="168"/>
      <c r="H196" s="168"/>
      <c r="I196" s="40"/>
      <c r="J196" s="40"/>
      <c r="K196" s="40"/>
      <c r="L196" s="165"/>
      <c r="M196" s="40"/>
      <c r="N196" s="40"/>
      <c r="O196" s="165"/>
      <c r="P196" s="165"/>
      <c r="Q196" s="165"/>
      <c r="R196" s="165"/>
      <c r="S196" s="40"/>
      <c r="T196" s="40"/>
      <c r="U196" s="165"/>
      <c r="V196" s="165"/>
      <c r="W196" s="165"/>
      <c r="X196" s="165"/>
      <c r="Y196" s="40"/>
      <c r="Z196" s="40"/>
      <c r="AA196" s="165"/>
      <c r="AB196" s="165"/>
      <c r="AC196" s="165"/>
      <c r="AD196" s="165"/>
      <c r="AE196" s="40"/>
      <c r="AF196" s="40"/>
      <c r="AG196" s="40"/>
      <c r="AH196" s="40"/>
    </row>
    <row r="197" spans="1:35" x14ac:dyDescent="0.2">
      <c r="A197" s="165"/>
      <c r="B197" s="165" t="s">
        <v>139</v>
      </c>
      <c r="C197" s="170" t="s">
        <v>521</v>
      </c>
      <c r="D197" s="168"/>
      <c r="E197" s="168"/>
      <c r="F197" s="168"/>
      <c r="G197" s="168"/>
      <c r="H197" s="168"/>
      <c r="I197" s="40"/>
      <c r="J197" s="40"/>
      <c r="K197" s="40"/>
      <c r="L197" s="165"/>
      <c r="M197" s="40"/>
      <c r="N197" s="40"/>
      <c r="O197" s="165"/>
      <c r="P197" s="165"/>
      <c r="Q197" s="165"/>
      <c r="R197" s="165"/>
      <c r="S197" s="40"/>
      <c r="T197" s="40"/>
      <c r="U197" s="165"/>
      <c r="V197" s="165"/>
      <c r="W197" s="165"/>
      <c r="X197" s="165"/>
      <c r="Y197" s="40"/>
      <c r="Z197" s="40"/>
      <c r="AA197" s="165"/>
      <c r="AB197" s="165"/>
      <c r="AC197" s="165"/>
      <c r="AD197" s="165"/>
      <c r="AE197" s="40"/>
      <c r="AF197" s="40"/>
      <c r="AG197" s="40"/>
      <c r="AH197" s="40"/>
    </row>
    <row r="198" spans="1:35" x14ac:dyDescent="0.2">
      <c r="A198" s="165"/>
      <c r="B198" s="165" t="s">
        <v>139</v>
      </c>
      <c r="C198" s="170" t="s">
        <v>522</v>
      </c>
      <c r="D198" s="168"/>
      <c r="E198" s="168"/>
      <c r="F198" s="168"/>
      <c r="G198" s="168"/>
      <c r="H198" s="168"/>
      <c r="I198" s="40"/>
      <c r="J198" s="40"/>
      <c r="K198" s="40"/>
      <c r="L198" s="165"/>
      <c r="M198" s="40"/>
      <c r="N198" s="40"/>
      <c r="O198" s="165"/>
      <c r="P198" s="165"/>
      <c r="Q198" s="165"/>
      <c r="R198" s="165"/>
      <c r="S198" s="40"/>
      <c r="T198" s="40"/>
      <c r="U198" s="165"/>
      <c r="V198" s="165"/>
      <c r="W198" s="165"/>
      <c r="X198" s="165"/>
      <c r="Y198" s="40"/>
      <c r="Z198" s="40"/>
      <c r="AA198" s="165"/>
      <c r="AB198" s="165"/>
      <c r="AC198" s="165"/>
      <c r="AD198" s="165"/>
      <c r="AE198" s="40"/>
      <c r="AF198" s="40"/>
      <c r="AG198" s="40"/>
      <c r="AH198" s="40"/>
    </row>
    <row r="199" spans="1:35" x14ac:dyDescent="0.2">
      <c r="A199" s="165">
        <v>49</v>
      </c>
      <c r="B199" s="200" t="s">
        <v>167</v>
      </c>
      <c r="C199" s="166" t="s">
        <v>470</v>
      </c>
      <c r="D199" s="168" t="s">
        <v>47</v>
      </c>
      <c r="E199" s="168" t="s">
        <v>523</v>
      </c>
      <c r="F199" s="168" t="s">
        <v>878</v>
      </c>
      <c r="G199" s="168" t="s">
        <v>772</v>
      </c>
      <c r="H199" s="40" t="s">
        <v>775</v>
      </c>
      <c r="I199" s="40" t="s">
        <v>545</v>
      </c>
      <c r="J199" s="40" t="s">
        <v>524</v>
      </c>
      <c r="K199" s="40"/>
      <c r="L199" s="165" t="s">
        <v>1215</v>
      </c>
      <c r="M199" s="40"/>
      <c r="N199" s="40"/>
      <c r="O199" s="165" t="s">
        <v>1215</v>
      </c>
      <c r="P199" s="165"/>
      <c r="Q199" s="165"/>
      <c r="R199" s="165"/>
      <c r="S199" s="40"/>
      <c r="T199" s="40"/>
      <c r="U199" s="165"/>
      <c r="V199" s="165" t="s">
        <v>1215</v>
      </c>
      <c r="W199" s="165"/>
      <c r="X199" s="165"/>
      <c r="Y199" s="40"/>
      <c r="Z199" s="40"/>
      <c r="AA199" s="165">
        <v>3</v>
      </c>
      <c r="AB199" s="165"/>
      <c r="AC199" s="165">
        <v>28</v>
      </c>
      <c r="AD199" s="165">
        <v>7</v>
      </c>
      <c r="AE199" s="40"/>
      <c r="AF199" s="40"/>
      <c r="AG199" s="40"/>
      <c r="AH199" s="40"/>
      <c r="AI199" s="161" t="s">
        <v>527</v>
      </c>
    </row>
    <row r="200" spans="1:35" x14ac:dyDescent="0.2">
      <c r="A200" s="165"/>
      <c r="B200" s="165" t="s">
        <v>150</v>
      </c>
      <c r="C200" s="170" t="s">
        <v>525</v>
      </c>
      <c r="D200" s="168"/>
      <c r="E200" s="168"/>
      <c r="F200" s="168"/>
      <c r="G200" s="168"/>
      <c r="H200" s="168"/>
      <c r="I200" s="40"/>
      <c r="J200" s="40"/>
      <c r="K200" s="40"/>
      <c r="L200" s="165"/>
      <c r="M200" s="40"/>
      <c r="N200" s="40"/>
      <c r="O200" s="165"/>
      <c r="P200" s="165"/>
      <c r="Q200" s="165"/>
      <c r="R200" s="165"/>
      <c r="S200" s="40"/>
      <c r="T200" s="40"/>
      <c r="U200" s="165"/>
      <c r="V200" s="165"/>
      <c r="W200" s="165"/>
      <c r="X200" s="165"/>
      <c r="Y200" s="40"/>
      <c r="Z200" s="40"/>
      <c r="AA200" s="165"/>
      <c r="AB200" s="165"/>
      <c r="AC200" s="165"/>
      <c r="AD200" s="165"/>
      <c r="AE200" s="40"/>
      <c r="AF200" s="40"/>
      <c r="AG200" s="40"/>
      <c r="AH200" s="40"/>
    </row>
    <row r="201" spans="1:35" x14ac:dyDescent="0.2">
      <c r="A201" s="165"/>
      <c r="B201" s="165" t="s">
        <v>381</v>
      </c>
      <c r="C201" s="170" t="s">
        <v>526</v>
      </c>
      <c r="D201" s="168"/>
      <c r="E201" s="168"/>
      <c r="F201" s="168"/>
      <c r="G201" s="168"/>
      <c r="H201" s="168"/>
      <c r="I201" s="40"/>
      <c r="J201" s="40"/>
      <c r="K201" s="40"/>
      <c r="L201" s="165"/>
      <c r="M201" s="40"/>
      <c r="N201" s="40"/>
      <c r="O201" s="165"/>
      <c r="P201" s="165"/>
      <c r="Q201" s="165"/>
      <c r="R201" s="165"/>
      <c r="S201" s="40"/>
      <c r="T201" s="40"/>
      <c r="U201" s="165"/>
      <c r="V201" s="165"/>
      <c r="W201" s="165"/>
      <c r="X201" s="165"/>
      <c r="Y201" s="40"/>
      <c r="Z201" s="40"/>
      <c r="AA201" s="165"/>
      <c r="AB201" s="165"/>
      <c r="AC201" s="165"/>
      <c r="AD201" s="165"/>
      <c r="AE201" s="40"/>
      <c r="AF201" s="40"/>
      <c r="AG201" s="40"/>
      <c r="AH201" s="40"/>
    </row>
    <row r="202" spans="1:35" ht="16.5" customHeight="1" x14ac:dyDescent="0.2">
      <c r="A202" s="165">
        <v>50</v>
      </c>
      <c r="B202" s="200" t="s">
        <v>167</v>
      </c>
      <c r="C202" s="166" t="s">
        <v>455</v>
      </c>
      <c r="D202" s="167" t="s">
        <v>456</v>
      </c>
      <c r="E202" s="168" t="s">
        <v>528</v>
      </c>
      <c r="F202" s="168" t="s">
        <v>879</v>
      </c>
      <c r="G202" s="168" t="s">
        <v>787</v>
      </c>
      <c r="H202" s="40" t="s">
        <v>775</v>
      </c>
      <c r="I202" s="40" t="s">
        <v>529</v>
      </c>
      <c r="J202" s="40" t="s">
        <v>457</v>
      </c>
      <c r="K202" s="40"/>
      <c r="L202" s="165" t="s">
        <v>1215</v>
      </c>
      <c r="M202" s="40"/>
      <c r="N202" s="40"/>
      <c r="O202" s="165" t="s">
        <v>1215</v>
      </c>
      <c r="P202" s="165"/>
      <c r="Q202" s="165"/>
      <c r="R202" s="165"/>
      <c r="S202" s="40"/>
      <c r="T202" s="40"/>
      <c r="U202" s="165"/>
      <c r="V202" s="165" t="s">
        <v>1215</v>
      </c>
      <c r="W202" s="165"/>
      <c r="X202" s="165"/>
      <c r="Y202" s="40"/>
      <c r="Z202" s="40"/>
      <c r="AA202" s="165">
        <v>4</v>
      </c>
      <c r="AB202" s="165"/>
      <c r="AC202" s="165">
        <v>67</v>
      </c>
      <c r="AD202" s="165">
        <v>4</v>
      </c>
      <c r="AE202" s="40"/>
      <c r="AF202" s="40"/>
      <c r="AG202" s="40"/>
      <c r="AH202" s="40"/>
    </row>
    <row r="203" spans="1:35" x14ac:dyDescent="0.2">
      <c r="A203" s="165"/>
      <c r="B203" s="165" t="s">
        <v>137</v>
      </c>
      <c r="C203" s="170" t="s">
        <v>530</v>
      </c>
      <c r="D203" s="168"/>
      <c r="E203" s="168"/>
      <c r="F203" s="168"/>
      <c r="G203" s="168"/>
      <c r="H203" s="168"/>
      <c r="I203" s="40"/>
      <c r="J203" s="40"/>
      <c r="K203" s="40"/>
      <c r="L203" s="165"/>
      <c r="M203" s="40"/>
      <c r="N203" s="40"/>
      <c r="O203" s="165"/>
      <c r="P203" s="165"/>
      <c r="Q203" s="165"/>
      <c r="R203" s="165"/>
      <c r="S203" s="40"/>
      <c r="T203" s="40"/>
      <c r="U203" s="165"/>
      <c r="V203" s="165"/>
      <c r="W203" s="165"/>
      <c r="X203" s="165"/>
      <c r="Y203" s="40"/>
      <c r="Z203" s="40"/>
      <c r="AA203" s="165"/>
      <c r="AB203" s="165"/>
      <c r="AC203" s="165"/>
      <c r="AD203" s="165"/>
      <c r="AE203" s="40"/>
      <c r="AF203" s="40"/>
      <c r="AG203" s="40"/>
      <c r="AH203" s="40"/>
    </row>
    <row r="204" spans="1:35" x14ac:dyDescent="0.2">
      <c r="A204" s="165"/>
      <c r="B204" s="165" t="s">
        <v>139</v>
      </c>
      <c r="C204" s="170" t="s">
        <v>531</v>
      </c>
      <c r="D204" s="168"/>
      <c r="E204" s="168"/>
      <c r="F204" s="168"/>
      <c r="G204" s="168"/>
      <c r="H204" s="168"/>
      <c r="I204" s="40"/>
      <c r="J204" s="40"/>
      <c r="K204" s="40"/>
      <c r="L204" s="165"/>
      <c r="M204" s="40"/>
      <c r="N204" s="40"/>
      <c r="O204" s="165"/>
      <c r="P204" s="165"/>
      <c r="Q204" s="165"/>
      <c r="R204" s="165"/>
      <c r="S204" s="40"/>
      <c r="T204" s="40"/>
      <c r="U204" s="165"/>
      <c r="V204" s="165"/>
      <c r="W204" s="165"/>
      <c r="X204" s="165"/>
      <c r="Y204" s="40"/>
      <c r="Z204" s="40"/>
      <c r="AA204" s="165"/>
      <c r="AB204" s="165"/>
      <c r="AC204" s="165"/>
      <c r="AD204" s="165"/>
      <c r="AE204" s="40"/>
      <c r="AF204" s="40"/>
      <c r="AG204" s="40"/>
      <c r="AH204" s="40"/>
    </row>
    <row r="205" spans="1:35" x14ac:dyDescent="0.2">
      <c r="A205" s="165"/>
      <c r="B205" s="165" t="s">
        <v>139</v>
      </c>
      <c r="C205" s="170" t="s">
        <v>532</v>
      </c>
      <c r="D205" s="168"/>
      <c r="E205" s="168"/>
      <c r="F205" s="168"/>
      <c r="G205" s="168"/>
      <c r="H205" s="168"/>
      <c r="I205" s="40"/>
      <c r="J205" s="40"/>
      <c r="K205" s="40"/>
      <c r="L205" s="165"/>
      <c r="M205" s="40"/>
      <c r="N205" s="40"/>
      <c r="O205" s="165"/>
      <c r="P205" s="165"/>
      <c r="Q205" s="165"/>
      <c r="R205" s="165"/>
      <c r="S205" s="40"/>
      <c r="T205" s="40"/>
      <c r="U205" s="165"/>
      <c r="V205" s="165"/>
      <c r="W205" s="165"/>
      <c r="X205" s="165"/>
      <c r="Y205" s="40"/>
      <c r="Z205" s="40"/>
      <c r="AA205" s="165"/>
      <c r="AB205" s="165"/>
      <c r="AC205" s="165"/>
      <c r="AD205" s="165"/>
      <c r="AE205" s="40"/>
      <c r="AF205" s="40"/>
      <c r="AG205" s="40"/>
      <c r="AH205" s="40"/>
    </row>
    <row r="206" spans="1:35" x14ac:dyDescent="0.2">
      <c r="A206" s="165">
        <v>51</v>
      </c>
      <c r="B206" s="200" t="s">
        <v>167</v>
      </c>
      <c r="C206" s="166" t="s">
        <v>533</v>
      </c>
      <c r="D206" s="168" t="s">
        <v>539</v>
      </c>
      <c r="E206" s="168" t="s">
        <v>534</v>
      </c>
      <c r="F206" s="168" t="s">
        <v>880</v>
      </c>
      <c r="G206" s="168" t="s">
        <v>772</v>
      </c>
      <c r="H206" s="40" t="s">
        <v>775</v>
      </c>
      <c r="I206" s="40" t="s">
        <v>535</v>
      </c>
      <c r="J206" s="40" t="s">
        <v>44</v>
      </c>
      <c r="K206" s="40"/>
      <c r="L206" s="165" t="s">
        <v>1215</v>
      </c>
      <c r="M206" s="40"/>
      <c r="N206" s="40"/>
      <c r="O206" s="165" t="s">
        <v>1215</v>
      </c>
      <c r="P206" s="165"/>
      <c r="Q206" s="165"/>
      <c r="R206" s="165"/>
      <c r="S206" s="40"/>
      <c r="T206" s="40"/>
      <c r="U206" s="165"/>
      <c r="V206" s="165" t="s">
        <v>1215</v>
      </c>
      <c r="W206" s="165"/>
      <c r="X206" s="165"/>
      <c r="Y206" s="40"/>
      <c r="Z206" s="40"/>
      <c r="AA206" s="165">
        <v>3</v>
      </c>
      <c r="AB206" s="165"/>
      <c r="AC206" s="165">
        <v>54</v>
      </c>
      <c r="AD206" s="165">
        <v>2</v>
      </c>
      <c r="AE206" s="40"/>
      <c r="AF206" s="40"/>
      <c r="AG206" s="40"/>
      <c r="AH206" s="40"/>
      <c r="AI206" s="161" t="s">
        <v>538</v>
      </c>
    </row>
    <row r="207" spans="1:35" x14ac:dyDescent="0.2">
      <c r="A207" s="165"/>
      <c r="B207" s="165" t="s">
        <v>137</v>
      </c>
      <c r="C207" s="170" t="s">
        <v>536</v>
      </c>
      <c r="D207" s="168"/>
      <c r="E207" s="168"/>
      <c r="F207" s="168"/>
      <c r="G207" s="168"/>
      <c r="H207" s="168"/>
      <c r="I207" s="40"/>
      <c r="J207" s="40"/>
      <c r="K207" s="40"/>
      <c r="L207" s="165"/>
      <c r="M207" s="40"/>
      <c r="N207" s="40"/>
      <c r="O207" s="165"/>
      <c r="P207" s="165"/>
      <c r="Q207" s="165"/>
      <c r="R207" s="165"/>
      <c r="S207" s="40"/>
      <c r="T207" s="40"/>
      <c r="U207" s="165"/>
      <c r="V207" s="165"/>
      <c r="W207" s="165"/>
      <c r="X207" s="165"/>
      <c r="Y207" s="40"/>
      <c r="Z207" s="40"/>
      <c r="AA207" s="165"/>
      <c r="AB207" s="165"/>
      <c r="AC207" s="165"/>
      <c r="AD207" s="165"/>
      <c r="AE207" s="40"/>
      <c r="AF207" s="40"/>
      <c r="AG207" s="40"/>
      <c r="AH207" s="40"/>
    </row>
    <row r="208" spans="1:35" x14ac:dyDescent="0.2">
      <c r="A208" s="165"/>
      <c r="B208" s="165" t="s">
        <v>139</v>
      </c>
      <c r="C208" s="170" t="s">
        <v>537</v>
      </c>
      <c r="D208" s="168"/>
      <c r="E208" s="168"/>
      <c r="F208" s="168"/>
      <c r="G208" s="168"/>
      <c r="H208" s="168"/>
      <c r="I208" s="40"/>
      <c r="J208" s="40"/>
      <c r="K208" s="40"/>
      <c r="L208" s="165"/>
      <c r="M208" s="40"/>
      <c r="N208" s="40"/>
      <c r="O208" s="165"/>
      <c r="P208" s="165"/>
      <c r="Q208" s="165"/>
      <c r="R208" s="165"/>
      <c r="S208" s="40"/>
      <c r="T208" s="40"/>
      <c r="U208" s="165"/>
      <c r="V208" s="165"/>
      <c r="W208" s="165"/>
      <c r="X208" s="165"/>
      <c r="Y208" s="40"/>
      <c r="Z208" s="40"/>
      <c r="AA208" s="165"/>
      <c r="AB208" s="165"/>
      <c r="AC208" s="165"/>
      <c r="AD208" s="165"/>
      <c r="AE208" s="40"/>
      <c r="AF208" s="40"/>
      <c r="AG208" s="40"/>
      <c r="AH208" s="40"/>
    </row>
    <row r="209" spans="1:35" ht="18" customHeight="1" x14ac:dyDescent="0.2">
      <c r="A209" s="165">
        <v>52</v>
      </c>
      <c r="B209" s="200" t="s">
        <v>167</v>
      </c>
      <c r="C209" s="166" t="s">
        <v>543</v>
      </c>
      <c r="D209" s="167" t="s">
        <v>544</v>
      </c>
      <c r="E209" s="168" t="s">
        <v>542</v>
      </c>
      <c r="F209" s="168" t="s">
        <v>881</v>
      </c>
      <c r="G209" s="168" t="s">
        <v>787</v>
      </c>
      <c r="H209" s="40" t="s">
        <v>775</v>
      </c>
      <c r="I209" s="40" t="s">
        <v>333</v>
      </c>
      <c r="J209" s="40" t="s">
        <v>44</v>
      </c>
      <c r="K209" s="40"/>
      <c r="L209" s="165" t="s">
        <v>1215</v>
      </c>
      <c r="M209" s="40"/>
      <c r="N209" s="40"/>
      <c r="O209" s="165" t="s">
        <v>1215</v>
      </c>
      <c r="P209" s="165"/>
      <c r="Q209" s="165"/>
      <c r="R209" s="165"/>
      <c r="S209" s="40"/>
      <c r="T209" s="40"/>
      <c r="U209" s="165"/>
      <c r="V209" s="165" t="s">
        <v>1215</v>
      </c>
      <c r="W209" s="165"/>
      <c r="X209" s="165"/>
      <c r="Y209" s="40"/>
      <c r="Z209" s="40"/>
      <c r="AA209" s="165">
        <v>5</v>
      </c>
      <c r="AB209" s="165"/>
      <c r="AC209" s="165">
        <v>67</v>
      </c>
      <c r="AD209" s="165">
        <v>3</v>
      </c>
      <c r="AE209" s="40"/>
      <c r="AF209" s="40"/>
      <c r="AG209" s="40"/>
      <c r="AH209" s="40"/>
      <c r="AI209" s="161" t="s">
        <v>538</v>
      </c>
    </row>
    <row r="210" spans="1:35" x14ac:dyDescent="0.2">
      <c r="A210" s="165"/>
      <c r="B210" s="165" t="s">
        <v>137</v>
      </c>
      <c r="C210" s="170" t="s">
        <v>546</v>
      </c>
      <c r="D210" s="168"/>
      <c r="E210" s="168"/>
      <c r="F210" s="168"/>
      <c r="G210" s="168"/>
      <c r="H210" s="168"/>
      <c r="I210" s="40"/>
      <c r="J210" s="40"/>
      <c r="K210" s="40"/>
      <c r="L210" s="165"/>
      <c r="M210" s="40"/>
      <c r="N210" s="40"/>
      <c r="O210" s="165"/>
      <c r="P210" s="165"/>
      <c r="Q210" s="165"/>
      <c r="R210" s="165"/>
      <c r="S210" s="40"/>
      <c r="T210" s="40"/>
      <c r="U210" s="165"/>
      <c r="V210" s="165"/>
      <c r="W210" s="165"/>
      <c r="X210" s="165"/>
      <c r="Y210" s="40"/>
      <c r="Z210" s="40"/>
      <c r="AA210" s="165"/>
      <c r="AB210" s="165"/>
      <c r="AC210" s="165"/>
      <c r="AD210" s="165"/>
      <c r="AE210" s="40"/>
      <c r="AF210" s="40"/>
      <c r="AG210" s="40"/>
      <c r="AH210" s="40"/>
    </row>
    <row r="211" spans="1:35" x14ac:dyDescent="0.2">
      <c r="A211" s="165"/>
      <c r="B211" s="165" t="s">
        <v>139</v>
      </c>
      <c r="C211" s="170" t="s">
        <v>547</v>
      </c>
      <c r="D211" s="168"/>
      <c r="E211" s="168"/>
      <c r="F211" s="168"/>
      <c r="G211" s="168"/>
      <c r="H211" s="168"/>
      <c r="I211" s="40"/>
      <c r="J211" s="40"/>
      <c r="K211" s="40"/>
      <c r="L211" s="165"/>
      <c r="M211" s="40"/>
      <c r="N211" s="40"/>
      <c r="O211" s="165"/>
      <c r="P211" s="165"/>
      <c r="Q211" s="165"/>
      <c r="R211" s="165"/>
      <c r="S211" s="40"/>
      <c r="T211" s="40"/>
      <c r="U211" s="165"/>
      <c r="V211" s="165"/>
      <c r="W211" s="165"/>
      <c r="X211" s="165"/>
      <c r="Y211" s="40"/>
      <c r="Z211" s="40"/>
      <c r="AA211" s="165"/>
      <c r="AB211" s="165"/>
      <c r="AC211" s="165"/>
      <c r="AD211" s="165"/>
      <c r="AE211" s="40"/>
      <c r="AF211" s="40"/>
      <c r="AG211" s="40"/>
      <c r="AH211" s="40"/>
    </row>
    <row r="212" spans="1:35" x14ac:dyDescent="0.2">
      <c r="A212" s="165"/>
      <c r="B212" s="165" t="s">
        <v>139</v>
      </c>
      <c r="C212" s="170" t="s">
        <v>548</v>
      </c>
      <c r="D212" s="168"/>
      <c r="E212" s="168"/>
      <c r="F212" s="168"/>
      <c r="G212" s="168"/>
      <c r="H212" s="168"/>
      <c r="I212" s="40"/>
      <c r="J212" s="40"/>
      <c r="K212" s="40"/>
      <c r="L212" s="165"/>
      <c r="M212" s="40"/>
      <c r="N212" s="40"/>
      <c r="O212" s="165"/>
      <c r="P212" s="165"/>
      <c r="Q212" s="165"/>
      <c r="R212" s="165"/>
      <c r="S212" s="40"/>
      <c r="T212" s="40"/>
      <c r="U212" s="165"/>
      <c r="V212" s="165"/>
      <c r="W212" s="165"/>
      <c r="X212" s="165"/>
      <c r="Y212" s="40"/>
      <c r="Z212" s="40"/>
      <c r="AA212" s="165"/>
      <c r="AB212" s="165"/>
      <c r="AC212" s="165"/>
      <c r="AD212" s="165"/>
      <c r="AE212" s="40"/>
      <c r="AF212" s="40"/>
      <c r="AG212" s="40"/>
      <c r="AH212" s="40"/>
    </row>
    <row r="213" spans="1:35" x14ac:dyDescent="0.2">
      <c r="A213" s="165"/>
      <c r="B213" s="165" t="s">
        <v>139</v>
      </c>
      <c r="C213" s="170" t="s">
        <v>461</v>
      </c>
      <c r="D213" s="168"/>
      <c r="E213" s="168"/>
      <c r="F213" s="168"/>
      <c r="G213" s="168"/>
      <c r="H213" s="168"/>
      <c r="I213" s="40"/>
      <c r="J213" s="40"/>
      <c r="K213" s="40"/>
      <c r="L213" s="165"/>
      <c r="M213" s="40"/>
      <c r="N213" s="40"/>
      <c r="O213" s="165"/>
      <c r="P213" s="165"/>
      <c r="Q213" s="165"/>
      <c r="R213" s="165"/>
      <c r="S213" s="40"/>
      <c r="T213" s="40"/>
      <c r="U213" s="165"/>
      <c r="V213" s="165"/>
      <c r="W213" s="165"/>
      <c r="X213" s="165"/>
      <c r="Y213" s="40"/>
      <c r="Z213" s="40"/>
      <c r="AA213" s="165"/>
      <c r="AB213" s="165"/>
      <c r="AC213" s="165"/>
      <c r="AD213" s="165"/>
      <c r="AE213" s="40"/>
      <c r="AF213" s="40"/>
      <c r="AG213" s="40"/>
      <c r="AH213" s="40"/>
    </row>
    <row r="214" spans="1:35" x14ac:dyDescent="0.2">
      <c r="A214" s="165">
        <v>53</v>
      </c>
      <c r="B214" s="200" t="s">
        <v>167</v>
      </c>
      <c r="C214" s="166" t="s">
        <v>552</v>
      </c>
      <c r="D214" s="167"/>
      <c r="E214" s="168" t="s">
        <v>555</v>
      </c>
      <c r="F214" s="168" t="s">
        <v>882</v>
      </c>
      <c r="G214" s="168" t="s">
        <v>787</v>
      </c>
      <c r="H214" s="40" t="s">
        <v>775</v>
      </c>
      <c r="I214" s="40" t="s">
        <v>322</v>
      </c>
      <c r="J214" s="40" t="s">
        <v>556</v>
      </c>
      <c r="K214" s="40"/>
      <c r="L214" s="165" t="s">
        <v>1215</v>
      </c>
      <c r="M214" s="40"/>
      <c r="N214" s="40"/>
      <c r="O214" s="165" t="s">
        <v>1215</v>
      </c>
      <c r="P214" s="165"/>
      <c r="Q214" s="165"/>
      <c r="R214" s="165"/>
      <c r="S214" s="40"/>
      <c r="T214" s="40"/>
      <c r="U214" s="165"/>
      <c r="V214" s="165" t="s">
        <v>1215</v>
      </c>
      <c r="W214" s="165"/>
      <c r="X214" s="165"/>
      <c r="Y214" s="40"/>
      <c r="Z214" s="40"/>
      <c r="AA214" s="165">
        <v>3</v>
      </c>
      <c r="AB214" s="165"/>
      <c r="AC214" s="165">
        <v>28</v>
      </c>
      <c r="AD214" s="165">
        <v>3</v>
      </c>
      <c r="AE214" s="40"/>
      <c r="AF214" s="40"/>
      <c r="AG214" s="40"/>
      <c r="AH214" s="40"/>
      <c r="AI214" s="161" t="s">
        <v>538</v>
      </c>
    </row>
    <row r="215" spans="1:35" x14ac:dyDescent="0.2">
      <c r="A215" s="165"/>
      <c r="B215" s="165" t="s">
        <v>137</v>
      </c>
      <c r="C215" s="170" t="s">
        <v>557</v>
      </c>
      <c r="D215" s="168"/>
      <c r="E215" s="168"/>
      <c r="F215" s="168"/>
      <c r="G215" s="168"/>
      <c r="H215" s="168"/>
      <c r="I215" s="40"/>
      <c r="J215" s="40"/>
      <c r="K215" s="40"/>
      <c r="L215" s="165"/>
      <c r="M215" s="40"/>
      <c r="N215" s="40"/>
      <c r="O215" s="165"/>
      <c r="P215" s="165"/>
      <c r="Q215" s="165"/>
      <c r="R215" s="165"/>
      <c r="S215" s="40"/>
      <c r="T215" s="40"/>
      <c r="U215" s="165"/>
      <c r="V215" s="165"/>
      <c r="W215" s="165"/>
      <c r="X215" s="165"/>
      <c r="Y215" s="40"/>
      <c r="Z215" s="40"/>
      <c r="AA215" s="165"/>
      <c r="AB215" s="165"/>
      <c r="AC215" s="165"/>
      <c r="AD215" s="165"/>
      <c r="AE215" s="40"/>
      <c r="AF215" s="40"/>
      <c r="AG215" s="40"/>
      <c r="AH215" s="40"/>
    </row>
    <row r="216" spans="1:35" x14ac:dyDescent="0.2">
      <c r="A216" s="165"/>
      <c r="B216" s="165" t="s">
        <v>139</v>
      </c>
      <c r="C216" s="170" t="s">
        <v>558</v>
      </c>
      <c r="D216" s="168"/>
      <c r="E216" s="168"/>
      <c r="F216" s="168"/>
      <c r="G216" s="168"/>
      <c r="H216" s="168"/>
      <c r="I216" s="40"/>
      <c r="J216" s="40"/>
      <c r="K216" s="40"/>
      <c r="L216" s="165"/>
      <c r="M216" s="40"/>
      <c r="N216" s="40"/>
      <c r="O216" s="165"/>
      <c r="P216" s="165"/>
      <c r="Q216" s="165"/>
      <c r="R216" s="165"/>
      <c r="S216" s="40"/>
      <c r="T216" s="40"/>
      <c r="U216" s="165"/>
      <c r="V216" s="165"/>
      <c r="W216" s="165"/>
      <c r="X216" s="165"/>
      <c r="Y216" s="40"/>
      <c r="Z216" s="40"/>
      <c r="AA216" s="165"/>
      <c r="AB216" s="165"/>
      <c r="AC216" s="165"/>
      <c r="AD216" s="165"/>
      <c r="AE216" s="40"/>
      <c r="AF216" s="40"/>
      <c r="AG216" s="40"/>
      <c r="AH216" s="40"/>
    </row>
    <row r="217" spans="1:35" x14ac:dyDescent="0.2">
      <c r="A217" s="165">
        <v>54</v>
      </c>
      <c r="B217" s="200" t="s">
        <v>167</v>
      </c>
      <c r="C217" s="166" t="s">
        <v>554</v>
      </c>
      <c r="D217" s="167"/>
      <c r="E217" s="168" t="s">
        <v>559</v>
      </c>
      <c r="F217" s="168" t="s">
        <v>883</v>
      </c>
      <c r="G217" s="168" t="s">
        <v>787</v>
      </c>
      <c r="H217" s="40" t="s">
        <v>775</v>
      </c>
      <c r="I217" s="40" t="s">
        <v>419</v>
      </c>
      <c r="J217" s="40" t="s">
        <v>560</v>
      </c>
      <c r="K217" s="40"/>
      <c r="L217" s="165" t="s">
        <v>1215</v>
      </c>
      <c r="M217" s="40"/>
      <c r="N217" s="40"/>
      <c r="O217" s="165" t="s">
        <v>1215</v>
      </c>
      <c r="P217" s="165"/>
      <c r="Q217" s="165"/>
      <c r="R217" s="165"/>
      <c r="S217" s="40"/>
      <c r="T217" s="40"/>
      <c r="U217" s="165"/>
      <c r="V217" s="165" t="s">
        <v>1215</v>
      </c>
      <c r="W217" s="165"/>
      <c r="X217" s="165"/>
      <c r="Y217" s="40"/>
      <c r="Z217" s="40"/>
      <c r="AA217" s="165">
        <v>4</v>
      </c>
      <c r="AB217" s="165"/>
      <c r="AC217" s="165">
        <v>54</v>
      </c>
      <c r="AD217" s="165">
        <v>3</v>
      </c>
      <c r="AE217" s="40"/>
      <c r="AF217" s="40"/>
      <c r="AG217" s="40"/>
      <c r="AH217" s="40"/>
      <c r="AI217" s="161" t="s">
        <v>538</v>
      </c>
    </row>
    <row r="218" spans="1:35" x14ac:dyDescent="0.2">
      <c r="A218" s="165"/>
      <c r="B218" s="165" t="s">
        <v>137</v>
      </c>
      <c r="C218" s="170" t="s">
        <v>561</v>
      </c>
      <c r="D218" s="168"/>
      <c r="E218" s="168"/>
      <c r="F218" s="168"/>
      <c r="G218" s="168"/>
      <c r="H218" s="168"/>
      <c r="I218" s="40"/>
      <c r="J218" s="40"/>
      <c r="K218" s="40"/>
      <c r="L218" s="165"/>
      <c r="M218" s="40"/>
      <c r="N218" s="40"/>
      <c r="O218" s="165"/>
      <c r="P218" s="165"/>
      <c r="Q218" s="165"/>
      <c r="R218" s="165"/>
      <c r="S218" s="40"/>
      <c r="T218" s="40"/>
      <c r="U218" s="165"/>
      <c r="V218" s="165"/>
      <c r="W218" s="165"/>
      <c r="X218" s="165"/>
      <c r="Y218" s="40"/>
      <c r="Z218" s="40"/>
      <c r="AA218" s="165"/>
      <c r="AB218" s="165"/>
      <c r="AC218" s="165"/>
      <c r="AD218" s="165"/>
      <c r="AE218" s="40"/>
      <c r="AF218" s="40"/>
      <c r="AG218" s="40"/>
      <c r="AH218" s="40"/>
    </row>
    <row r="219" spans="1:35" x14ac:dyDescent="0.2">
      <c r="A219" s="165"/>
      <c r="B219" s="165" t="s">
        <v>139</v>
      </c>
      <c r="C219" s="170" t="s">
        <v>562</v>
      </c>
      <c r="D219" s="168"/>
      <c r="E219" s="168"/>
      <c r="F219" s="168"/>
      <c r="G219" s="168"/>
      <c r="H219" s="168"/>
      <c r="I219" s="40"/>
      <c r="J219" s="40"/>
      <c r="K219" s="40"/>
      <c r="L219" s="165"/>
      <c r="M219" s="40"/>
      <c r="N219" s="40"/>
      <c r="O219" s="165"/>
      <c r="P219" s="165"/>
      <c r="Q219" s="165"/>
      <c r="R219" s="165"/>
      <c r="S219" s="40"/>
      <c r="T219" s="40"/>
      <c r="U219" s="165"/>
      <c r="V219" s="165"/>
      <c r="W219" s="165"/>
      <c r="X219" s="165"/>
      <c r="Y219" s="40"/>
      <c r="Z219" s="40"/>
      <c r="AA219" s="165"/>
      <c r="AB219" s="165"/>
      <c r="AC219" s="165"/>
      <c r="AD219" s="165"/>
      <c r="AE219" s="40"/>
      <c r="AF219" s="40"/>
      <c r="AG219" s="40"/>
      <c r="AH219" s="40"/>
    </row>
    <row r="220" spans="1:35" x14ac:dyDescent="0.2">
      <c r="A220" s="165"/>
      <c r="B220" s="165" t="s">
        <v>139</v>
      </c>
      <c r="C220" s="170" t="s">
        <v>563</v>
      </c>
      <c r="D220" s="168"/>
      <c r="E220" s="168"/>
      <c r="F220" s="168"/>
      <c r="G220" s="168"/>
      <c r="H220" s="168"/>
      <c r="I220" s="40"/>
      <c r="J220" s="40"/>
      <c r="K220" s="40"/>
      <c r="L220" s="165"/>
      <c r="M220" s="40"/>
      <c r="N220" s="40"/>
      <c r="O220" s="165"/>
      <c r="P220" s="165"/>
      <c r="Q220" s="165"/>
      <c r="R220" s="165"/>
      <c r="S220" s="40"/>
      <c r="T220" s="40"/>
      <c r="U220" s="165"/>
      <c r="V220" s="165"/>
      <c r="W220" s="165"/>
      <c r="X220" s="165"/>
      <c r="Y220" s="40"/>
      <c r="Z220" s="40"/>
      <c r="AA220" s="165"/>
      <c r="AB220" s="165"/>
      <c r="AC220" s="165"/>
      <c r="AD220" s="165"/>
      <c r="AE220" s="40"/>
      <c r="AF220" s="40"/>
      <c r="AG220" s="40"/>
      <c r="AH220" s="40"/>
    </row>
    <row r="221" spans="1:35" x14ac:dyDescent="0.2">
      <c r="A221" s="165">
        <v>55</v>
      </c>
      <c r="B221" s="200" t="s">
        <v>167</v>
      </c>
      <c r="C221" s="166" t="s">
        <v>564</v>
      </c>
      <c r="D221" s="168"/>
      <c r="E221" s="168" t="s">
        <v>565</v>
      </c>
      <c r="F221" s="168" t="s">
        <v>771</v>
      </c>
      <c r="G221" s="168" t="s">
        <v>772</v>
      </c>
      <c r="H221" s="40" t="s">
        <v>775</v>
      </c>
      <c r="I221" s="40" t="s">
        <v>419</v>
      </c>
      <c r="J221" s="40" t="s">
        <v>485</v>
      </c>
      <c r="K221" s="40"/>
      <c r="L221" s="165" t="s">
        <v>1215</v>
      </c>
      <c r="M221" s="40"/>
      <c r="N221" s="40"/>
      <c r="O221" s="165" t="s">
        <v>1215</v>
      </c>
      <c r="P221" s="165"/>
      <c r="Q221" s="165"/>
      <c r="R221" s="165"/>
      <c r="S221" s="40"/>
      <c r="T221" s="40"/>
      <c r="U221" s="165"/>
      <c r="V221" s="165" t="s">
        <v>1215</v>
      </c>
      <c r="W221" s="165"/>
      <c r="X221" s="165"/>
      <c r="Y221" s="40"/>
      <c r="Z221" s="40"/>
      <c r="AA221" s="165">
        <v>5</v>
      </c>
      <c r="AB221" s="165"/>
      <c r="AC221" s="165">
        <v>28</v>
      </c>
      <c r="AD221" s="165">
        <v>3</v>
      </c>
      <c r="AE221" s="40"/>
      <c r="AF221" s="40"/>
      <c r="AG221" s="40"/>
      <c r="AH221" s="40"/>
    </row>
    <row r="222" spans="1:35" x14ac:dyDescent="0.2">
      <c r="A222" s="165"/>
      <c r="B222" s="165" t="s">
        <v>213</v>
      </c>
      <c r="C222" s="170" t="s">
        <v>566</v>
      </c>
      <c r="D222" s="168"/>
      <c r="E222" s="168"/>
      <c r="F222" s="168"/>
      <c r="G222" s="168"/>
      <c r="H222" s="168"/>
      <c r="I222" s="40"/>
      <c r="J222" s="40"/>
      <c r="K222" s="40"/>
      <c r="L222" s="165"/>
      <c r="M222" s="40"/>
      <c r="N222" s="40"/>
      <c r="O222" s="165"/>
      <c r="P222" s="165"/>
      <c r="Q222" s="165"/>
      <c r="R222" s="165"/>
      <c r="S222" s="40"/>
      <c r="T222" s="40"/>
      <c r="U222" s="165"/>
      <c r="V222" s="165"/>
      <c r="W222" s="165"/>
      <c r="X222" s="165"/>
      <c r="Y222" s="40"/>
      <c r="Z222" s="40"/>
      <c r="AA222" s="165"/>
      <c r="AB222" s="165"/>
      <c r="AC222" s="165"/>
      <c r="AD222" s="165"/>
      <c r="AE222" s="40"/>
      <c r="AF222" s="40"/>
      <c r="AG222" s="40"/>
      <c r="AH222" s="40"/>
    </row>
    <row r="223" spans="1:35" x14ac:dyDescent="0.2">
      <c r="A223" s="165"/>
      <c r="B223" s="165" t="s">
        <v>139</v>
      </c>
      <c r="C223" s="170" t="s">
        <v>358</v>
      </c>
      <c r="D223" s="168"/>
      <c r="E223" s="168"/>
      <c r="F223" s="168"/>
      <c r="G223" s="168"/>
      <c r="H223" s="168"/>
      <c r="I223" s="40"/>
      <c r="J223" s="40"/>
      <c r="K223" s="40"/>
      <c r="L223" s="165"/>
      <c r="M223" s="40"/>
      <c r="N223" s="40"/>
      <c r="O223" s="165"/>
      <c r="P223" s="165"/>
      <c r="Q223" s="165"/>
      <c r="R223" s="165"/>
      <c r="S223" s="40"/>
      <c r="T223" s="40"/>
      <c r="U223" s="165"/>
      <c r="V223" s="165"/>
      <c r="W223" s="165"/>
      <c r="X223" s="165"/>
      <c r="Y223" s="40"/>
      <c r="Z223" s="40"/>
      <c r="AA223" s="165"/>
      <c r="AB223" s="165"/>
      <c r="AC223" s="165"/>
      <c r="AD223" s="165"/>
      <c r="AE223" s="40"/>
      <c r="AF223" s="40"/>
      <c r="AG223" s="40"/>
      <c r="AH223" s="40"/>
    </row>
    <row r="224" spans="1:35" x14ac:dyDescent="0.2">
      <c r="A224" s="165"/>
      <c r="B224" s="165" t="s">
        <v>139</v>
      </c>
      <c r="C224" s="170" t="s">
        <v>567</v>
      </c>
      <c r="D224" s="168"/>
      <c r="E224" s="168"/>
      <c r="F224" s="168"/>
      <c r="G224" s="168"/>
      <c r="H224" s="168"/>
      <c r="I224" s="40"/>
      <c r="J224" s="40"/>
      <c r="K224" s="40"/>
      <c r="L224" s="165"/>
      <c r="M224" s="40"/>
      <c r="N224" s="40"/>
      <c r="O224" s="165"/>
      <c r="P224" s="165"/>
      <c r="Q224" s="165"/>
      <c r="R224" s="165"/>
      <c r="S224" s="40"/>
      <c r="T224" s="40"/>
      <c r="U224" s="165"/>
      <c r="V224" s="165"/>
      <c r="W224" s="165"/>
      <c r="X224" s="165"/>
      <c r="Y224" s="40"/>
      <c r="Z224" s="40"/>
      <c r="AA224" s="165"/>
      <c r="AB224" s="165"/>
      <c r="AC224" s="165"/>
      <c r="AD224" s="165"/>
      <c r="AE224" s="40"/>
      <c r="AF224" s="40"/>
      <c r="AG224" s="40"/>
      <c r="AH224" s="40"/>
    </row>
    <row r="225" spans="1:34" x14ac:dyDescent="0.2">
      <c r="A225" s="165"/>
      <c r="B225" s="165" t="s">
        <v>139</v>
      </c>
      <c r="C225" s="170" t="s">
        <v>568</v>
      </c>
      <c r="D225" s="168"/>
      <c r="E225" s="168"/>
      <c r="F225" s="168"/>
      <c r="G225" s="168"/>
      <c r="H225" s="168"/>
      <c r="I225" s="40"/>
      <c r="J225" s="40"/>
      <c r="K225" s="40"/>
      <c r="L225" s="165"/>
      <c r="M225" s="40"/>
      <c r="N225" s="40"/>
      <c r="O225" s="165"/>
      <c r="P225" s="165"/>
      <c r="Q225" s="165"/>
      <c r="R225" s="165"/>
      <c r="S225" s="40"/>
      <c r="T225" s="40"/>
      <c r="U225" s="165"/>
      <c r="V225" s="165"/>
      <c r="W225" s="165"/>
      <c r="X225" s="165"/>
      <c r="Y225" s="40"/>
      <c r="Z225" s="40"/>
      <c r="AA225" s="165"/>
      <c r="AB225" s="165"/>
      <c r="AC225" s="165"/>
      <c r="AD225" s="165"/>
      <c r="AE225" s="40"/>
      <c r="AF225" s="40"/>
      <c r="AG225" s="40"/>
      <c r="AH225" s="40"/>
    </row>
    <row r="226" spans="1:34" x14ac:dyDescent="0.2">
      <c r="A226" s="165">
        <v>56</v>
      </c>
      <c r="B226" s="200" t="s">
        <v>446</v>
      </c>
      <c r="C226" s="166" t="s">
        <v>571</v>
      </c>
      <c r="D226" s="167" t="s">
        <v>575</v>
      </c>
      <c r="E226" s="168" t="s">
        <v>582</v>
      </c>
      <c r="F226" s="168" t="s">
        <v>771</v>
      </c>
      <c r="G226" s="168" t="s">
        <v>772</v>
      </c>
      <c r="H226" s="40" t="s">
        <v>61</v>
      </c>
      <c r="I226" s="40" t="s">
        <v>595</v>
      </c>
      <c r="J226" s="40" t="s">
        <v>583</v>
      </c>
      <c r="K226" s="40"/>
      <c r="L226" s="165" t="s">
        <v>1215</v>
      </c>
      <c r="M226" s="40"/>
      <c r="N226" s="40"/>
      <c r="O226" s="165" t="s">
        <v>1215</v>
      </c>
      <c r="P226" s="165"/>
      <c r="Q226" s="165"/>
      <c r="R226" s="165"/>
      <c r="S226" s="40"/>
      <c r="T226" s="40"/>
      <c r="U226" s="165" t="s">
        <v>1215</v>
      </c>
      <c r="V226" s="165"/>
      <c r="W226" s="165"/>
      <c r="X226" s="165"/>
      <c r="Y226" s="40"/>
      <c r="Z226" s="40"/>
      <c r="AA226" s="165">
        <v>3</v>
      </c>
      <c r="AB226" s="165"/>
      <c r="AC226" s="165">
        <v>67</v>
      </c>
      <c r="AD226" s="165">
        <v>6</v>
      </c>
      <c r="AE226" s="40"/>
      <c r="AF226" s="40"/>
      <c r="AG226" s="40"/>
      <c r="AH226" s="40"/>
    </row>
    <row r="227" spans="1:34" x14ac:dyDescent="0.2">
      <c r="A227" s="165"/>
      <c r="B227" s="165" t="s">
        <v>381</v>
      </c>
      <c r="C227" s="170" t="s">
        <v>584</v>
      </c>
      <c r="D227" s="168"/>
      <c r="E227" s="168"/>
      <c r="F227" s="168"/>
      <c r="G227" s="168"/>
      <c r="H227" s="40"/>
      <c r="I227" s="40"/>
      <c r="J227" s="40"/>
      <c r="K227" s="40"/>
      <c r="L227" s="165"/>
      <c r="M227" s="40"/>
      <c r="N227" s="40"/>
      <c r="O227" s="165"/>
      <c r="P227" s="165"/>
      <c r="Q227" s="165"/>
      <c r="R227" s="165"/>
      <c r="S227" s="40"/>
      <c r="T227" s="40"/>
      <c r="U227" s="165"/>
      <c r="V227" s="165"/>
      <c r="W227" s="165"/>
      <c r="X227" s="165"/>
      <c r="Y227" s="40"/>
      <c r="Z227" s="40"/>
      <c r="AA227" s="165"/>
      <c r="AB227" s="165"/>
      <c r="AC227" s="165"/>
      <c r="AD227" s="165"/>
      <c r="AE227" s="40"/>
      <c r="AF227" s="40"/>
      <c r="AG227" s="40"/>
      <c r="AH227" s="40"/>
    </row>
    <row r="228" spans="1:34" x14ac:dyDescent="0.2">
      <c r="A228" s="165"/>
      <c r="B228" s="165" t="s">
        <v>335</v>
      </c>
      <c r="C228" s="170" t="s">
        <v>585</v>
      </c>
      <c r="D228" s="168"/>
      <c r="E228" s="168"/>
      <c r="F228" s="168"/>
      <c r="G228" s="168"/>
      <c r="H228" s="40"/>
      <c r="I228" s="40"/>
      <c r="J228" s="40"/>
      <c r="K228" s="40"/>
      <c r="L228" s="165"/>
      <c r="M228" s="40"/>
      <c r="N228" s="40"/>
      <c r="O228" s="165"/>
      <c r="P228" s="165"/>
      <c r="Q228" s="165"/>
      <c r="R228" s="165"/>
      <c r="S228" s="40"/>
      <c r="T228" s="40"/>
      <c r="U228" s="165"/>
      <c r="V228" s="165"/>
      <c r="W228" s="165"/>
      <c r="X228" s="165"/>
      <c r="Y228" s="40"/>
      <c r="Z228" s="40"/>
      <c r="AA228" s="165"/>
      <c r="AB228" s="165"/>
      <c r="AC228" s="165"/>
      <c r="AD228" s="165"/>
      <c r="AE228" s="40"/>
      <c r="AF228" s="40"/>
      <c r="AG228" s="40"/>
      <c r="AH228" s="40"/>
    </row>
    <row r="229" spans="1:34" x14ac:dyDescent="0.2">
      <c r="A229" s="165">
        <v>57</v>
      </c>
      <c r="B229" s="200" t="s">
        <v>446</v>
      </c>
      <c r="C229" s="166" t="s">
        <v>570</v>
      </c>
      <c r="D229" s="167" t="s">
        <v>575</v>
      </c>
      <c r="E229" s="168" t="s">
        <v>586</v>
      </c>
      <c r="F229" s="168" t="s">
        <v>773</v>
      </c>
      <c r="G229" s="168" t="s">
        <v>772</v>
      </c>
      <c r="H229" s="40" t="s">
        <v>61</v>
      </c>
      <c r="I229" s="40" t="s">
        <v>595</v>
      </c>
      <c r="J229" s="40" t="s">
        <v>39</v>
      </c>
      <c r="K229" s="40"/>
      <c r="L229" s="165" t="s">
        <v>1215</v>
      </c>
      <c r="M229" s="40"/>
      <c r="N229" s="40"/>
      <c r="O229" s="165" t="s">
        <v>1215</v>
      </c>
      <c r="P229" s="165"/>
      <c r="Q229" s="165"/>
      <c r="R229" s="165"/>
      <c r="S229" s="40"/>
      <c r="T229" s="40"/>
      <c r="U229" s="165" t="s">
        <v>1215</v>
      </c>
      <c r="V229" s="165"/>
      <c r="W229" s="165"/>
      <c r="X229" s="165"/>
      <c r="Y229" s="40"/>
      <c r="Z229" s="40"/>
      <c r="AA229" s="165">
        <v>7</v>
      </c>
      <c r="AB229" s="165"/>
      <c r="AC229" s="165">
        <v>54</v>
      </c>
      <c r="AD229" s="165">
        <v>3</v>
      </c>
      <c r="AE229" s="40"/>
      <c r="AF229" s="40"/>
      <c r="AG229" s="40"/>
      <c r="AH229" s="40"/>
    </row>
    <row r="230" spans="1:34" x14ac:dyDescent="0.2">
      <c r="A230" s="165"/>
      <c r="B230" s="165" t="s">
        <v>250</v>
      </c>
      <c r="C230" s="170" t="s">
        <v>587</v>
      </c>
      <c r="D230" s="168"/>
      <c r="E230" s="168"/>
      <c r="F230" s="168"/>
      <c r="G230" s="168"/>
      <c r="H230" s="168"/>
      <c r="I230" s="40"/>
      <c r="J230" s="40"/>
      <c r="K230" s="40"/>
      <c r="L230" s="165"/>
      <c r="M230" s="40"/>
      <c r="N230" s="40"/>
      <c r="O230" s="165"/>
      <c r="P230" s="165"/>
      <c r="Q230" s="165"/>
      <c r="R230" s="165"/>
      <c r="S230" s="40"/>
      <c r="T230" s="40"/>
      <c r="U230" s="165"/>
      <c r="V230" s="165"/>
      <c r="W230" s="165"/>
      <c r="X230" s="165"/>
      <c r="Y230" s="40"/>
      <c r="Z230" s="40"/>
      <c r="AA230" s="165"/>
      <c r="AB230" s="165"/>
      <c r="AC230" s="165"/>
      <c r="AD230" s="165"/>
      <c r="AE230" s="40"/>
      <c r="AF230" s="40"/>
      <c r="AG230" s="40"/>
      <c r="AH230" s="40"/>
    </row>
    <row r="231" spans="1:34" x14ac:dyDescent="0.2">
      <c r="A231" s="165"/>
      <c r="B231" s="165" t="s">
        <v>588</v>
      </c>
      <c r="C231" s="170" t="s">
        <v>589</v>
      </c>
      <c r="D231" s="168"/>
      <c r="E231" s="168"/>
      <c r="F231" s="168"/>
      <c r="G231" s="168"/>
      <c r="H231" s="168"/>
      <c r="I231" s="40"/>
      <c r="J231" s="40"/>
      <c r="K231" s="40"/>
      <c r="L231" s="165"/>
      <c r="M231" s="40"/>
      <c r="N231" s="40"/>
      <c r="O231" s="165"/>
      <c r="P231" s="165"/>
      <c r="Q231" s="165"/>
      <c r="R231" s="165"/>
      <c r="S231" s="40"/>
      <c r="T231" s="40"/>
      <c r="U231" s="165"/>
      <c r="V231" s="165"/>
      <c r="W231" s="165"/>
      <c r="X231" s="165"/>
      <c r="Y231" s="40"/>
      <c r="Z231" s="40"/>
      <c r="AA231" s="165"/>
      <c r="AB231" s="165"/>
      <c r="AC231" s="165"/>
      <c r="AD231" s="165"/>
      <c r="AE231" s="40"/>
      <c r="AF231" s="40"/>
      <c r="AG231" s="40"/>
      <c r="AH231" s="40"/>
    </row>
    <row r="232" spans="1:34" x14ac:dyDescent="0.2">
      <c r="A232" s="165"/>
      <c r="B232" s="165" t="s">
        <v>590</v>
      </c>
      <c r="C232" s="170" t="s">
        <v>591</v>
      </c>
      <c r="D232" s="168"/>
      <c r="E232" s="168"/>
      <c r="F232" s="168"/>
      <c r="G232" s="168"/>
      <c r="H232" s="168"/>
      <c r="I232" s="40"/>
      <c r="J232" s="40"/>
      <c r="K232" s="40"/>
      <c r="L232" s="165"/>
      <c r="M232" s="40"/>
      <c r="N232" s="40"/>
      <c r="O232" s="165"/>
      <c r="P232" s="165"/>
      <c r="Q232" s="165"/>
      <c r="R232" s="165"/>
      <c r="S232" s="40"/>
      <c r="T232" s="40"/>
      <c r="U232" s="165"/>
      <c r="V232" s="165"/>
      <c r="W232" s="165"/>
      <c r="X232" s="165"/>
      <c r="Y232" s="40"/>
      <c r="Z232" s="40"/>
      <c r="AA232" s="165"/>
      <c r="AB232" s="165"/>
      <c r="AC232" s="165"/>
      <c r="AD232" s="165"/>
      <c r="AE232" s="40"/>
      <c r="AF232" s="40"/>
      <c r="AG232" s="40"/>
      <c r="AH232" s="40"/>
    </row>
    <row r="233" spans="1:34" x14ac:dyDescent="0.2">
      <c r="A233" s="165"/>
      <c r="B233" s="165" t="s">
        <v>314</v>
      </c>
      <c r="C233" s="170" t="s">
        <v>592</v>
      </c>
      <c r="D233" s="168"/>
      <c r="E233" s="168"/>
      <c r="F233" s="168"/>
      <c r="G233" s="168"/>
      <c r="H233" s="168"/>
      <c r="I233" s="40"/>
      <c r="J233" s="40"/>
      <c r="K233" s="40"/>
      <c r="L233" s="165"/>
      <c r="M233" s="40"/>
      <c r="N233" s="40"/>
      <c r="O233" s="165"/>
      <c r="P233" s="165"/>
      <c r="Q233" s="165"/>
      <c r="R233" s="165"/>
      <c r="S233" s="40"/>
      <c r="T233" s="40"/>
      <c r="U233" s="165"/>
      <c r="V233" s="165"/>
      <c r="W233" s="165"/>
      <c r="X233" s="165"/>
      <c r="Y233" s="40"/>
      <c r="Z233" s="40"/>
      <c r="AA233" s="165"/>
      <c r="AB233" s="165"/>
      <c r="AC233" s="165"/>
      <c r="AD233" s="165"/>
      <c r="AE233" s="40"/>
      <c r="AF233" s="40"/>
      <c r="AG233" s="40"/>
      <c r="AH233" s="40"/>
    </row>
    <row r="234" spans="1:34" x14ac:dyDescent="0.2">
      <c r="A234" s="165"/>
      <c r="B234" s="165" t="s">
        <v>593</v>
      </c>
      <c r="C234" s="170" t="s">
        <v>358</v>
      </c>
      <c r="D234" s="168"/>
      <c r="E234" s="168"/>
      <c r="F234" s="168"/>
      <c r="G234" s="168"/>
      <c r="H234" s="168"/>
      <c r="I234" s="40"/>
      <c r="J234" s="40"/>
      <c r="K234" s="40"/>
      <c r="L234" s="165"/>
      <c r="M234" s="40"/>
      <c r="N234" s="40"/>
      <c r="O234" s="165"/>
      <c r="P234" s="165"/>
      <c r="Q234" s="165"/>
      <c r="R234" s="165"/>
      <c r="S234" s="40"/>
      <c r="T234" s="40"/>
      <c r="U234" s="165"/>
      <c r="V234" s="165"/>
      <c r="W234" s="165"/>
      <c r="X234" s="165"/>
      <c r="Y234" s="40"/>
      <c r="Z234" s="40"/>
      <c r="AA234" s="165"/>
      <c r="AB234" s="165"/>
      <c r="AC234" s="165"/>
      <c r="AD234" s="165"/>
      <c r="AE234" s="40"/>
      <c r="AF234" s="40"/>
      <c r="AG234" s="40"/>
      <c r="AH234" s="40"/>
    </row>
    <row r="235" spans="1:34" x14ac:dyDescent="0.2">
      <c r="A235" s="165"/>
      <c r="B235" s="165" t="s">
        <v>593</v>
      </c>
      <c r="C235" s="170" t="s">
        <v>594</v>
      </c>
      <c r="E235" s="168"/>
      <c r="F235" s="168"/>
      <c r="G235" s="168"/>
      <c r="H235" s="168"/>
      <c r="I235" s="40"/>
      <c r="J235" s="40"/>
      <c r="K235" s="40"/>
      <c r="L235" s="165"/>
      <c r="M235" s="40"/>
      <c r="N235" s="40"/>
      <c r="O235" s="165"/>
      <c r="P235" s="165"/>
      <c r="Q235" s="165"/>
      <c r="R235" s="165"/>
      <c r="S235" s="40"/>
      <c r="T235" s="40"/>
      <c r="U235" s="165"/>
      <c r="V235" s="165"/>
      <c r="W235" s="165"/>
      <c r="X235" s="165"/>
      <c r="Y235" s="40"/>
      <c r="Z235" s="40"/>
      <c r="AA235" s="165"/>
      <c r="AB235" s="165"/>
      <c r="AC235" s="165"/>
      <c r="AD235" s="165"/>
      <c r="AE235" s="40"/>
      <c r="AF235" s="40"/>
      <c r="AG235" s="40"/>
      <c r="AH235" s="40"/>
    </row>
    <row r="236" spans="1:34" x14ac:dyDescent="0.2">
      <c r="A236" s="165">
        <v>58</v>
      </c>
      <c r="B236" s="200" t="s">
        <v>453</v>
      </c>
      <c r="C236" s="166" t="s">
        <v>573</v>
      </c>
      <c r="D236" s="167" t="s">
        <v>576</v>
      </c>
      <c r="E236" s="168" t="s">
        <v>577</v>
      </c>
      <c r="F236" s="168" t="s">
        <v>771</v>
      </c>
      <c r="G236" s="168" t="s">
        <v>772</v>
      </c>
      <c r="H236" s="40" t="s">
        <v>775</v>
      </c>
      <c r="I236" s="40" t="s">
        <v>578</v>
      </c>
      <c r="J236" s="40" t="s">
        <v>487</v>
      </c>
      <c r="K236" s="40"/>
      <c r="L236" s="165" t="s">
        <v>1215</v>
      </c>
      <c r="M236" s="40"/>
      <c r="N236" s="40"/>
      <c r="O236" s="165" t="s">
        <v>1215</v>
      </c>
      <c r="P236" s="165"/>
      <c r="Q236" s="165"/>
      <c r="R236" s="165"/>
      <c r="S236" s="40"/>
      <c r="T236" s="40"/>
      <c r="U236" s="165"/>
      <c r="V236" s="165" t="s">
        <v>1215</v>
      </c>
      <c r="W236" s="165"/>
      <c r="X236" s="165"/>
      <c r="Y236" s="40"/>
      <c r="Z236" s="40"/>
      <c r="AA236" s="165">
        <v>4</v>
      </c>
      <c r="AB236" s="165"/>
      <c r="AC236" s="165">
        <v>28</v>
      </c>
      <c r="AD236" s="165">
        <v>3</v>
      </c>
      <c r="AE236" s="40"/>
      <c r="AF236" s="40"/>
      <c r="AG236" s="40"/>
      <c r="AH236" s="40"/>
    </row>
    <row r="237" spans="1:34" x14ac:dyDescent="0.2">
      <c r="A237" s="165"/>
      <c r="B237" s="165" t="s">
        <v>137</v>
      </c>
      <c r="C237" s="170" t="s">
        <v>579</v>
      </c>
      <c r="D237" s="168"/>
      <c r="E237" s="168"/>
      <c r="F237" s="168"/>
      <c r="G237" s="168"/>
      <c r="H237" s="168"/>
      <c r="I237" s="40"/>
      <c r="J237" s="40"/>
      <c r="K237" s="40"/>
      <c r="L237" s="165"/>
      <c r="M237" s="40"/>
      <c r="N237" s="40"/>
      <c r="O237" s="165"/>
      <c r="P237" s="165"/>
      <c r="Q237" s="165"/>
      <c r="R237" s="165"/>
      <c r="S237" s="40"/>
      <c r="T237" s="40"/>
      <c r="U237" s="165"/>
      <c r="V237" s="165"/>
      <c r="W237" s="165"/>
      <c r="X237" s="165"/>
      <c r="Y237" s="40"/>
      <c r="Z237" s="40"/>
      <c r="AA237" s="165"/>
      <c r="AB237" s="165"/>
      <c r="AC237" s="165"/>
      <c r="AD237" s="165"/>
      <c r="AE237" s="40"/>
      <c r="AF237" s="40"/>
      <c r="AG237" s="40"/>
      <c r="AH237" s="40"/>
    </row>
    <row r="238" spans="1:34" x14ac:dyDescent="0.2">
      <c r="A238" s="165"/>
      <c r="B238" s="165" t="s">
        <v>139</v>
      </c>
      <c r="C238" s="170" t="s">
        <v>580</v>
      </c>
      <c r="D238" s="168"/>
      <c r="E238" s="168"/>
      <c r="F238" s="168"/>
      <c r="G238" s="168"/>
      <c r="H238" s="168"/>
      <c r="I238" s="40"/>
      <c r="J238" s="40"/>
      <c r="K238" s="40"/>
      <c r="L238" s="165"/>
      <c r="M238" s="40"/>
      <c r="N238" s="40"/>
      <c r="O238" s="165"/>
      <c r="P238" s="165"/>
      <c r="Q238" s="165"/>
      <c r="R238" s="165"/>
      <c r="S238" s="40"/>
      <c r="T238" s="40"/>
      <c r="U238" s="165"/>
      <c r="V238" s="165"/>
      <c r="W238" s="165"/>
      <c r="X238" s="165"/>
      <c r="Y238" s="40"/>
      <c r="Z238" s="40"/>
      <c r="AA238" s="165"/>
      <c r="AB238" s="165"/>
      <c r="AC238" s="165"/>
      <c r="AD238" s="165"/>
      <c r="AE238" s="40"/>
      <c r="AF238" s="40"/>
      <c r="AG238" s="40"/>
      <c r="AH238" s="40"/>
    </row>
    <row r="239" spans="1:34" x14ac:dyDescent="0.2">
      <c r="A239" s="165"/>
      <c r="B239" s="165" t="s">
        <v>139</v>
      </c>
      <c r="C239" s="170" t="s">
        <v>581</v>
      </c>
      <c r="D239" s="168"/>
      <c r="E239" s="168"/>
      <c r="F239" s="168"/>
      <c r="G239" s="168"/>
      <c r="H239" s="168"/>
      <c r="I239" s="40"/>
      <c r="J239" s="40"/>
      <c r="K239" s="40"/>
      <c r="L239" s="165"/>
      <c r="M239" s="40"/>
      <c r="N239" s="40"/>
      <c r="O239" s="165"/>
      <c r="P239" s="165"/>
      <c r="Q239" s="165"/>
      <c r="R239" s="165"/>
      <c r="S239" s="40"/>
      <c r="T239" s="40"/>
      <c r="U239" s="165"/>
      <c r="V239" s="165"/>
      <c r="W239" s="165"/>
      <c r="X239" s="165"/>
      <c r="Y239" s="40"/>
      <c r="Z239" s="40"/>
      <c r="AA239" s="165"/>
      <c r="AB239" s="165"/>
      <c r="AC239" s="165"/>
      <c r="AD239" s="165"/>
      <c r="AE239" s="40"/>
      <c r="AF239" s="40"/>
      <c r="AG239" s="40"/>
      <c r="AH239" s="40"/>
    </row>
    <row r="240" spans="1:34" x14ac:dyDescent="0.2">
      <c r="A240" s="165">
        <v>59</v>
      </c>
      <c r="B240" s="200" t="s">
        <v>453</v>
      </c>
      <c r="C240" s="166" t="s">
        <v>596</v>
      </c>
      <c r="D240" s="167" t="s">
        <v>597</v>
      </c>
      <c r="E240" s="168" t="s">
        <v>602</v>
      </c>
      <c r="F240" s="168" t="s">
        <v>774</v>
      </c>
      <c r="G240" s="168" t="s">
        <v>772</v>
      </c>
      <c r="H240" s="40" t="s">
        <v>775</v>
      </c>
      <c r="I240" s="40" t="s">
        <v>603</v>
      </c>
      <c r="J240" s="40" t="s">
        <v>604</v>
      </c>
      <c r="K240" s="40"/>
      <c r="L240" s="165" t="s">
        <v>1215</v>
      </c>
      <c r="M240" s="40"/>
      <c r="N240" s="40"/>
      <c r="O240" s="165" t="s">
        <v>1215</v>
      </c>
      <c r="P240" s="165"/>
      <c r="Q240" s="165"/>
      <c r="R240" s="165"/>
      <c r="S240" s="40"/>
      <c r="T240" s="40"/>
      <c r="U240" s="165"/>
      <c r="V240" s="165" t="s">
        <v>1215</v>
      </c>
      <c r="W240" s="165"/>
      <c r="X240" s="165"/>
      <c r="Y240" s="40"/>
      <c r="Z240" s="40"/>
      <c r="AA240" s="165">
        <v>4</v>
      </c>
      <c r="AB240" s="165"/>
      <c r="AC240" s="165">
        <v>54</v>
      </c>
      <c r="AD240" s="165">
        <v>2</v>
      </c>
      <c r="AE240" s="40"/>
      <c r="AF240" s="40"/>
      <c r="AG240" s="40"/>
      <c r="AH240" s="40"/>
    </row>
    <row r="241" spans="1:34" x14ac:dyDescent="0.2">
      <c r="A241" s="165"/>
      <c r="B241" s="165" t="s">
        <v>238</v>
      </c>
      <c r="C241" s="170" t="s">
        <v>605</v>
      </c>
      <c r="D241" s="168"/>
      <c r="E241" s="168"/>
      <c r="F241" s="168"/>
      <c r="G241" s="168"/>
      <c r="H241" s="168"/>
      <c r="I241" s="40"/>
      <c r="J241" s="40"/>
      <c r="K241" s="40"/>
      <c r="L241" s="165"/>
      <c r="M241" s="40"/>
      <c r="N241" s="40"/>
      <c r="O241" s="165"/>
      <c r="P241" s="165"/>
      <c r="Q241" s="165"/>
      <c r="R241" s="165"/>
      <c r="S241" s="40"/>
      <c r="T241" s="40"/>
      <c r="U241" s="165"/>
      <c r="V241" s="165"/>
      <c r="W241" s="165"/>
      <c r="X241" s="165"/>
      <c r="Y241" s="40"/>
      <c r="Z241" s="40"/>
      <c r="AA241" s="165"/>
      <c r="AB241" s="165"/>
      <c r="AC241" s="165"/>
      <c r="AD241" s="165"/>
      <c r="AE241" s="40"/>
      <c r="AF241" s="40"/>
      <c r="AG241" s="40"/>
      <c r="AH241" s="40"/>
    </row>
    <row r="242" spans="1:34" x14ac:dyDescent="0.2">
      <c r="A242" s="165"/>
      <c r="B242" s="165" t="s">
        <v>239</v>
      </c>
      <c r="C242" s="170" t="s">
        <v>606</v>
      </c>
      <c r="D242" s="168"/>
      <c r="E242" s="168"/>
      <c r="F242" s="168"/>
      <c r="G242" s="168"/>
      <c r="H242" s="168"/>
      <c r="I242" s="40"/>
      <c r="J242" s="40"/>
      <c r="K242" s="40"/>
      <c r="L242" s="165"/>
      <c r="M242" s="40"/>
      <c r="N242" s="40"/>
      <c r="O242" s="165"/>
      <c r="P242" s="165"/>
      <c r="Q242" s="165"/>
      <c r="R242" s="165"/>
      <c r="S242" s="40"/>
      <c r="T242" s="40"/>
      <c r="U242" s="165"/>
      <c r="V242" s="165"/>
      <c r="W242" s="165"/>
      <c r="X242" s="165"/>
      <c r="Y242" s="40"/>
      <c r="Z242" s="40"/>
      <c r="AA242" s="165"/>
      <c r="AB242" s="165"/>
      <c r="AC242" s="165"/>
      <c r="AD242" s="165"/>
      <c r="AE242" s="40"/>
      <c r="AF242" s="40"/>
      <c r="AG242" s="40"/>
      <c r="AH242" s="40"/>
    </row>
    <row r="243" spans="1:34" x14ac:dyDescent="0.2">
      <c r="A243" s="165"/>
      <c r="B243" s="165" t="s">
        <v>607</v>
      </c>
      <c r="C243" s="170" t="s">
        <v>608</v>
      </c>
      <c r="D243" s="168"/>
      <c r="E243" s="168"/>
      <c r="F243" s="168"/>
      <c r="G243" s="168"/>
      <c r="H243" s="168"/>
      <c r="I243" s="40"/>
      <c r="J243" s="40"/>
      <c r="K243" s="40"/>
      <c r="L243" s="165"/>
      <c r="M243" s="40"/>
      <c r="N243" s="40"/>
      <c r="O243" s="165"/>
      <c r="P243" s="165"/>
      <c r="Q243" s="165"/>
      <c r="R243" s="165"/>
      <c r="S243" s="40"/>
      <c r="T243" s="40"/>
      <c r="U243" s="165"/>
      <c r="V243" s="165"/>
      <c r="W243" s="165"/>
      <c r="X243" s="165"/>
      <c r="Y243" s="40"/>
      <c r="Z243" s="40"/>
      <c r="AA243" s="165"/>
      <c r="AB243" s="165"/>
      <c r="AC243" s="165"/>
      <c r="AD243" s="165"/>
      <c r="AE243" s="40"/>
      <c r="AF243" s="40"/>
      <c r="AG243" s="40"/>
      <c r="AH243" s="40"/>
    </row>
    <row r="244" spans="1:34" x14ac:dyDescent="0.2">
      <c r="A244" s="165">
        <v>60</v>
      </c>
      <c r="B244" s="200" t="s">
        <v>453</v>
      </c>
      <c r="C244" s="166" t="s">
        <v>599</v>
      </c>
      <c r="D244" s="167" t="s">
        <v>600</v>
      </c>
      <c r="E244" s="168" t="s">
        <v>609</v>
      </c>
      <c r="F244" s="168" t="s">
        <v>771</v>
      </c>
      <c r="G244" s="168" t="s">
        <v>772</v>
      </c>
      <c r="H244" s="40" t="s">
        <v>775</v>
      </c>
      <c r="I244" s="40" t="s">
        <v>610</v>
      </c>
      <c r="J244" s="40" t="s">
        <v>492</v>
      </c>
      <c r="K244" s="40"/>
      <c r="L244" s="165" t="s">
        <v>1215</v>
      </c>
      <c r="M244" s="40"/>
      <c r="N244" s="40"/>
      <c r="O244" s="165" t="s">
        <v>1215</v>
      </c>
      <c r="P244" s="165"/>
      <c r="Q244" s="165"/>
      <c r="R244" s="165"/>
      <c r="S244" s="40"/>
      <c r="T244" s="40"/>
      <c r="U244" s="165"/>
      <c r="V244" s="165" t="s">
        <v>1215</v>
      </c>
      <c r="W244" s="165"/>
      <c r="X244" s="165"/>
      <c r="Y244" s="40"/>
      <c r="Z244" s="40"/>
      <c r="AA244" s="165">
        <v>5</v>
      </c>
      <c r="AB244" s="165"/>
      <c r="AC244" s="165">
        <v>54</v>
      </c>
      <c r="AD244" s="165">
        <v>3</v>
      </c>
      <c r="AE244" s="40"/>
      <c r="AF244" s="40"/>
      <c r="AG244" s="40"/>
      <c r="AH244" s="40"/>
    </row>
    <row r="245" spans="1:34" x14ac:dyDescent="0.2">
      <c r="A245" s="165"/>
      <c r="B245" s="165" t="s">
        <v>137</v>
      </c>
      <c r="C245" s="170" t="s">
        <v>611</v>
      </c>
      <c r="D245" s="168"/>
      <c r="E245" s="168"/>
      <c r="F245" s="168"/>
      <c r="G245" s="168"/>
      <c r="H245" s="168"/>
      <c r="I245" s="40"/>
      <c r="J245" s="40"/>
      <c r="K245" s="40"/>
      <c r="L245" s="165"/>
      <c r="M245" s="40"/>
      <c r="N245" s="40"/>
      <c r="O245" s="165"/>
      <c r="P245" s="165"/>
      <c r="Q245" s="165"/>
      <c r="R245" s="165"/>
      <c r="S245" s="40"/>
      <c r="T245" s="40"/>
      <c r="U245" s="165"/>
      <c r="V245" s="165"/>
      <c r="W245" s="165"/>
      <c r="X245" s="165"/>
      <c r="Y245" s="40"/>
      <c r="Z245" s="40"/>
      <c r="AA245" s="165"/>
      <c r="AB245" s="165"/>
      <c r="AC245" s="165"/>
      <c r="AD245" s="165"/>
      <c r="AE245" s="40"/>
      <c r="AF245" s="40"/>
      <c r="AG245" s="40"/>
      <c r="AH245" s="40"/>
    </row>
    <row r="246" spans="1:34" x14ac:dyDescent="0.2">
      <c r="A246" s="165"/>
      <c r="B246" s="165" t="s">
        <v>139</v>
      </c>
      <c r="C246" s="170" t="s">
        <v>612</v>
      </c>
      <c r="D246" s="168"/>
      <c r="E246" s="168"/>
      <c r="F246" s="168"/>
      <c r="G246" s="168"/>
      <c r="H246" s="168"/>
      <c r="I246" s="40"/>
      <c r="J246" s="40"/>
      <c r="K246" s="40"/>
      <c r="L246" s="165"/>
      <c r="M246" s="40"/>
      <c r="N246" s="40"/>
      <c r="O246" s="165"/>
      <c r="P246" s="165"/>
      <c r="Q246" s="165"/>
      <c r="R246" s="165"/>
      <c r="S246" s="40"/>
      <c r="T246" s="40"/>
      <c r="U246" s="165"/>
      <c r="V246" s="165"/>
      <c r="W246" s="165"/>
      <c r="X246" s="165"/>
      <c r="Y246" s="40"/>
      <c r="Z246" s="40"/>
      <c r="AA246" s="165"/>
      <c r="AB246" s="165"/>
      <c r="AC246" s="165"/>
      <c r="AD246" s="165"/>
      <c r="AE246" s="40"/>
      <c r="AF246" s="40"/>
      <c r="AG246" s="40"/>
      <c r="AH246" s="40"/>
    </row>
    <row r="247" spans="1:34" x14ac:dyDescent="0.2">
      <c r="A247" s="165"/>
      <c r="B247" s="165" t="s">
        <v>139</v>
      </c>
      <c r="C247" s="170" t="s">
        <v>613</v>
      </c>
      <c r="D247" s="168"/>
      <c r="E247" s="168"/>
      <c r="F247" s="168"/>
      <c r="G247" s="168"/>
      <c r="H247" s="168"/>
      <c r="I247" s="40"/>
      <c r="J247" s="40"/>
      <c r="K247" s="40"/>
      <c r="L247" s="165"/>
      <c r="M247" s="40"/>
      <c r="N247" s="40"/>
      <c r="O247" s="165"/>
      <c r="P247" s="165"/>
      <c r="Q247" s="165"/>
      <c r="R247" s="165"/>
      <c r="S247" s="40"/>
      <c r="T247" s="40"/>
      <c r="U247" s="165"/>
      <c r="V247" s="165"/>
      <c r="W247" s="165"/>
      <c r="X247" s="165"/>
      <c r="Y247" s="40"/>
      <c r="Z247" s="40"/>
      <c r="AA247" s="165"/>
      <c r="AB247" s="165"/>
      <c r="AC247" s="165"/>
      <c r="AD247" s="165"/>
      <c r="AE247" s="40"/>
      <c r="AF247" s="40"/>
      <c r="AG247" s="40"/>
      <c r="AH247" s="40"/>
    </row>
    <row r="248" spans="1:34" x14ac:dyDescent="0.2">
      <c r="A248" s="165"/>
      <c r="B248" s="165" t="s">
        <v>139</v>
      </c>
      <c r="C248" s="170" t="s">
        <v>614</v>
      </c>
      <c r="D248" s="168"/>
      <c r="E248" s="168"/>
      <c r="F248" s="168"/>
      <c r="G248" s="168"/>
      <c r="H248" s="168"/>
      <c r="I248" s="40"/>
      <c r="J248" s="40"/>
      <c r="K248" s="40"/>
      <c r="L248" s="165"/>
      <c r="M248" s="40"/>
      <c r="N248" s="40"/>
      <c r="O248" s="165"/>
      <c r="P248" s="165"/>
      <c r="Q248" s="165"/>
      <c r="R248" s="165"/>
      <c r="S248" s="40"/>
      <c r="T248" s="40"/>
      <c r="U248" s="165"/>
      <c r="V248" s="165"/>
      <c r="W248" s="165"/>
      <c r="X248" s="165"/>
      <c r="Y248" s="40"/>
      <c r="Z248" s="40"/>
      <c r="AA248" s="165"/>
      <c r="AB248" s="165"/>
      <c r="AC248" s="165"/>
      <c r="AD248" s="165"/>
      <c r="AE248" s="40"/>
      <c r="AF248" s="40"/>
      <c r="AG248" s="40"/>
      <c r="AH248" s="40"/>
    </row>
    <row r="249" spans="1:34" x14ac:dyDescent="0.2">
      <c r="A249" s="165">
        <v>61</v>
      </c>
      <c r="B249" s="200" t="s">
        <v>453</v>
      </c>
      <c r="C249" s="166" t="s">
        <v>615</v>
      </c>
      <c r="D249" s="167" t="s">
        <v>912</v>
      </c>
      <c r="E249" s="168" t="s">
        <v>616</v>
      </c>
      <c r="F249" s="168" t="s">
        <v>773</v>
      </c>
      <c r="G249" s="168" t="s">
        <v>772</v>
      </c>
      <c r="H249" s="40" t="s">
        <v>775</v>
      </c>
      <c r="I249" s="40" t="s">
        <v>617</v>
      </c>
      <c r="J249" s="40" t="s">
        <v>485</v>
      </c>
      <c r="K249" s="40"/>
      <c r="L249" s="165" t="s">
        <v>1215</v>
      </c>
      <c r="M249" s="40"/>
      <c r="N249" s="40"/>
      <c r="O249" s="165" t="s">
        <v>1215</v>
      </c>
      <c r="P249" s="165"/>
      <c r="Q249" s="165"/>
      <c r="R249" s="165"/>
      <c r="S249" s="40"/>
      <c r="T249" s="40"/>
      <c r="U249" s="165"/>
      <c r="V249" s="165" t="s">
        <v>1215</v>
      </c>
      <c r="W249" s="165"/>
      <c r="X249" s="165"/>
      <c r="Y249" s="40"/>
      <c r="Z249" s="40"/>
      <c r="AA249" s="165">
        <v>4</v>
      </c>
      <c r="AB249" s="165"/>
      <c r="AC249" s="165">
        <v>54</v>
      </c>
      <c r="AD249" s="165">
        <v>2</v>
      </c>
      <c r="AE249" s="40"/>
      <c r="AF249" s="40"/>
      <c r="AG249" s="40"/>
      <c r="AH249" s="40"/>
    </row>
    <row r="250" spans="1:34" x14ac:dyDescent="0.2">
      <c r="A250" s="165"/>
      <c r="B250" s="165" t="s">
        <v>213</v>
      </c>
      <c r="C250" s="170" t="s">
        <v>618</v>
      </c>
      <c r="D250" s="168"/>
      <c r="E250" s="168"/>
      <c r="F250" s="168"/>
      <c r="G250" s="168"/>
      <c r="H250" s="168"/>
      <c r="I250" s="40"/>
      <c r="J250" s="40"/>
      <c r="K250" s="40"/>
      <c r="L250" s="165"/>
      <c r="M250" s="40"/>
      <c r="N250" s="40"/>
      <c r="O250" s="165"/>
      <c r="P250" s="165"/>
      <c r="Q250" s="165"/>
      <c r="R250" s="165"/>
      <c r="S250" s="40"/>
      <c r="T250" s="40"/>
      <c r="U250" s="165"/>
      <c r="V250" s="165"/>
      <c r="W250" s="165"/>
      <c r="X250" s="165"/>
      <c r="Y250" s="40"/>
      <c r="Z250" s="40"/>
      <c r="AA250" s="165"/>
      <c r="AB250" s="165"/>
      <c r="AC250" s="165"/>
      <c r="AD250" s="165"/>
      <c r="AE250" s="40"/>
      <c r="AF250" s="40"/>
      <c r="AG250" s="40"/>
      <c r="AH250" s="40"/>
    </row>
    <row r="251" spans="1:34" x14ac:dyDescent="0.2">
      <c r="A251" s="165"/>
      <c r="B251" s="165" t="s">
        <v>139</v>
      </c>
      <c r="C251" s="170" t="s">
        <v>619</v>
      </c>
      <c r="D251" s="168"/>
      <c r="E251" s="168"/>
      <c r="F251" s="168"/>
      <c r="G251" s="168"/>
      <c r="H251" s="168"/>
      <c r="I251" s="40"/>
      <c r="J251" s="40"/>
      <c r="K251" s="40"/>
      <c r="L251" s="165"/>
      <c r="M251" s="40"/>
      <c r="N251" s="40"/>
      <c r="O251" s="165"/>
      <c r="P251" s="165"/>
      <c r="Q251" s="165"/>
      <c r="R251" s="165"/>
      <c r="S251" s="40"/>
      <c r="T251" s="40"/>
      <c r="U251" s="165"/>
      <c r="V251" s="165"/>
      <c r="W251" s="165"/>
      <c r="X251" s="165"/>
      <c r="Y251" s="40"/>
      <c r="Z251" s="40"/>
      <c r="AA251" s="165"/>
      <c r="AB251" s="165"/>
      <c r="AC251" s="165"/>
      <c r="AD251" s="165"/>
      <c r="AE251" s="40"/>
      <c r="AF251" s="40"/>
      <c r="AG251" s="40"/>
      <c r="AH251" s="40"/>
    </row>
    <row r="252" spans="1:34" x14ac:dyDescent="0.2">
      <c r="A252" s="165"/>
      <c r="B252" s="165" t="s">
        <v>620</v>
      </c>
      <c r="C252" s="170" t="s">
        <v>621</v>
      </c>
      <c r="D252" s="168"/>
      <c r="E252" s="168"/>
      <c r="F252" s="168"/>
      <c r="G252" s="168"/>
      <c r="H252" s="168"/>
      <c r="I252" s="40"/>
      <c r="J252" s="40"/>
      <c r="K252" s="40"/>
      <c r="L252" s="165"/>
      <c r="M252" s="40"/>
      <c r="N252" s="40"/>
      <c r="O252" s="165"/>
      <c r="P252" s="165"/>
      <c r="Q252" s="165"/>
      <c r="R252" s="165"/>
      <c r="S252" s="40"/>
      <c r="T252" s="40"/>
      <c r="U252" s="165"/>
      <c r="V252" s="165"/>
      <c r="W252" s="165"/>
      <c r="X252" s="165"/>
      <c r="Y252" s="40"/>
      <c r="Z252" s="40"/>
      <c r="AA252" s="165"/>
      <c r="AB252" s="165"/>
      <c r="AC252" s="165"/>
      <c r="AD252" s="165"/>
      <c r="AE252" s="40"/>
      <c r="AF252" s="40"/>
      <c r="AG252" s="40"/>
      <c r="AH252" s="40"/>
    </row>
    <row r="253" spans="1:34" x14ac:dyDescent="0.2">
      <c r="A253" s="165">
        <v>62</v>
      </c>
      <c r="B253" s="200" t="s">
        <v>453</v>
      </c>
      <c r="C253" s="166" t="s">
        <v>622</v>
      </c>
      <c r="D253" s="167" t="s">
        <v>912</v>
      </c>
      <c r="E253" s="168" t="s">
        <v>623</v>
      </c>
      <c r="F253" s="168" t="s">
        <v>771</v>
      </c>
      <c r="G253" s="168" t="s">
        <v>772</v>
      </c>
      <c r="H253" s="40" t="s">
        <v>775</v>
      </c>
      <c r="I253" s="40" t="s">
        <v>624</v>
      </c>
      <c r="J253" s="40" t="s">
        <v>625</v>
      </c>
      <c r="K253" s="40"/>
      <c r="L253" s="165" t="s">
        <v>1215</v>
      </c>
      <c r="M253" s="40"/>
      <c r="N253" s="40"/>
      <c r="O253" s="165" t="s">
        <v>1215</v>
      </c>
      <c r="P253" s="165"/>
      <c r="Q253" s="165"/>
      <c r="R253" s="165"/>
      <c r="S253" s="40"/>
      <c r="T253" s="40"/>
      <c r="U253" s="165"/>
      <c r="V253" s="165" t="s">
        <v>1215</v>
      </c>
      <c r="W253" s="165"/>
      <c r="X253" s="165"/>
      <c r="Y253" s="40"/>
      <c r="Z253" s="40"/>
      <c r="AA253" s="165">
        <v>5</v>
      </c>
      <c r="AB253" s="165"/>
      <c r="AC253" s="165">
        <v>67</v>
      </c>
      <c r="AD253" s="165">
        <v>2</v>
      </c>
      <c r="AE253" s="40"/>
      <c r="AF253" s="40"/>
      <c r="AG253" s="40"/>
      <c r="AH253" s="40"/>
    </row>
    <row r="254" spans="1:34" x14ac:dyDescent="0.2">
      <c r="A254" s="165"/>
      <c r="B254" s="165" t="s">
        <v>137</v>
      </c>
      <c r="C254" s="170" t="s">
        <v>626</v>
      </c>
      <c r="D254" s="168"/>
      <c r="E254" s="168"/>
      <c r="F254" s="168"/>
      <c r="G254" s="168"/>
      <c r="H254" s="168"/>
      <c r="I254" s="40"/>
      <c r="J254" s="40"/>
      <c r="K254" s="40"/>
      <c r="L254" s="165"/>
      <c r="M254" s="40"/>
      <c r="N254" s="40"/>
      <c r="O254" s="165"/>
      <c r="P254" s="165"/>
      <c r="Q254" s="165"/>
      <c r="R254" s="165"/>
      <c r="S254" s="40"/>
      <c r="T254" s="40"/>
      <c r="U254" s="165"/>
      <c r="V254" s="165"/>
      <c r="W254" s="165"/>
      <c r="X254" s="165"/>
      <c r="Y254" s="40"/>
      <c r="Z254" s="40"/>
      <c r="AA254" s="165"/>
      <c r="AB254" s="165"/>
      <c r="AC254" s="165"/>
      <c r="AD254" s="165"/>
      <c r="AE254" s="40"/>
      <c r="AF254" s="40"/>
      <c r="AG254" s="40"/>
      <c r="AH254" s="40"/>
    </row>
    <row r="255" spans="1:34" x14ac:dyDescent="0.2">
      <c r="A255" s="165"/>
      <c r="B255" s="165" t="s">
        <v>139</v>
      </c>
      <c r="C255" s="170" t="s">
        <v>627</v>
      </c>
      <c r="D255" s="168"/>
      <c r="E255" s="168"/>
      <c r="F255" s="168"/>
      <c r="G255" s="168"/>
      <c r="H255" s="168"/>
      <c r="I255" s="40"/>
      <c r="J255" s="40"/>
      <c r="K255" s="40"/>
      <c r="L255" s="165"/>
      <c r="M255" s="40"/>
      <c r="N255" s="40"/>
      <c r="O255" s="165"/>
      <c r="P255" s="165"/>
      <c r="Q255" s="165"/>
      <c r="R255" s="165"/>
      <c r="S255" s="40"/>
      <c r="T255" s="40"/>
      <c r="U255" s="165"/>
      <c r="V255" s="165"/>
      <c r="W255" s="165"/>
      <c r="X255" s="165"/>
      <c r="Y255" s="40"/>
      <c r="Z255" s="40"/>
      <c r="AA255" s="165"/>
      <c r="AB255" s="165"/>
      <c r="AC255" s="165"/>
      <c r="AD255" s="165"/>
      <c r="AE255" s="40"/>
      <c r="AF255" s="40"/>
      <c r="AG255" s="40"/>
      <c r="AH255" s="40"/>
    </row>
    <row r="256" spans="1:34" x14ac:dyDescent="0.2">
      <c r="A256" s="165"/>
      <c r="B256" s="165" t="s">
        <v>139</v>
      </c>
      <c r="C256" s="170" t="s">
        <v>628</v>
      </c>
      <c r="D256" s="168"/>
      <c r="E256" s="168"/>
      <c r="F256" s="168"/>
      <c r="G256" s="168"/>
      <c r="H256" s="168"/>
      <c r="I256" s="40"/>
      <c r="J256" s="40"/>
      <c r="K256" s="40"/>
      <c r="L256" s="165"/>
      <c r="M256" s="40"/>
      <c r="N256" s="40"/>
      <c r="O256" s="165"/>
      <c r="P256" s="165"/>
      <c r="Q256" s="165"/>
      <c r="R256" s="165"/>
      <c r="S256" s="40"/>
      <c r="T256" s="40"/>
      <c r="U256" s="165"/>
      <c r="V256" s="165"/>
      <c r="W256" s="165"/>
      <c r="X256" s="165"/>
      <c r="Y256" s="40"/>
      <c r="Z256" s="40"/>
      <c r="AA256" s="165"/>
      <c r="AB256" s="165"/>
      <c r="AC256" s="165"/>
      <c r="AD256" s="165"/>
      <c r="AE256" s="40"/>
      <c r="AF256" s="40"/>
      <c r="AG256" s="40"/>
      <c r="AH256" s="40"/>
    </row>
    <row r="257" spans="1:34" x14ac:dyDescent="0.2">
      <c r="A257" s="165"/>
      <c r="B257" s="165" t="s">
        <v>139</v>
      </c>
      <c r="C257" s="170" t="s">
        <v>629</v>
      </c>
      <c r="D257" s="168"/>
      <c r="E257" s="168"/>
      <c r="F257" s="168"/>
      <c r="G257" s="168"/>
      <c r="H257" s="168"/>
      <c r="I257" s="40"/>
      <c r="J257" s="40"/>
      <c r="K257" s="40"/>
      <c r="L257" s="165"/>
      <c r="M257" s="40"/>
      <c r="N257" s="40"/>
      <c r="O257" s="165"/>
      <c r="P257" s="165"/>
      <c r="Q257" s="165"/>
      <c r="R257" s="165"/>
      <c r="S257" s="40"/>
      <c r="T257" s="40"/>
      <c r="U257" s="165"/>
      <c r="V257" s="165"/>
      <c r="W257" s="165"/>
      <c r="X257" s="165"/>
      <c r="Y257" s="40"/>
      <c r="Z257" s="40"/>
      <c r="AA257" s="165"/>
      <c r="AB257" s="165"/>
      <c r="AC257" s="165"/>
      <c r="AD257" s="165"/>
      <c r="AE257" s="40"/>
      <c r="AF257" s="40"/>
      <c r="AG257" s="40"/>
      <c r="AH257" s="40"/>
    </row>
    <row r="258" spans="1:34" x14ac:dyDescent="0.2">
      <c r="A258" s="165">
        <v>63</v>
      </c>
      <c r="B258" s="200" t="s">
        <v>167</v>
      </c>
      <c r="C258" s="166" t="s">
        <v>707</v>
      </c>
      <c r="D258" s="167" t="s">
        <v>635</v>
      </c>
      <c r="E258" s="167" t="s">
        <v>777</v>
      </c>
      <c r="F258" s="168" t="s">
        <v>776</v>
      </c>
      <c r="G258" s="168" t="s">
        <v>778</v>
      </c>
      <c r="H258" s="40" t="s">
        <v>775</v>
      </c>
      <c r="I258" s="40" t="s">
        <v>720</v>
      </c>
      <c r="J258" s="40" t="s">
        <v>721</v>
      </c>
      <c r="K258" s="40"/>
      <c r="L258" s="165" t="s">
        <v>1215</v>
      </c>
      <c r="M258" s="40"/>
      <c r="N258" s="40"/>
      <c r="O258" s="165" t="s">
        <v>1215</v>
      </c>
      <c r="P258" s="165"/>
      <c r="Q258" s="165"/>
      <c r="R258" s="165"/>
      <c r="S258" s="40"/>
      <c r="T258" s="40"/>
      <c r="U258" s="165"/>
      <c r="V258" s="165" t="s">
        <v>1215</v>
      </c>
      <c r="W258" s="165"/>
      <c r="X258" s="165"/>
      <c r="Y258" s="40"/>
      <c r="Z258" s="40"/>
      <c r="AA258" s="165">
        <v>4</v>
      </c>
      <c r="AB258" s="165"/>
      <c r="AC258" s="165">
        <v>67</v>
      </c>
      <c r="AD258" s="165">
        <v>2</v>
      </c>
      <c r="AE258" s="40"/>
      <c r="AF258" s="40"/>
      <c r="AG258" s="40"/>
      <c r="AH258" s="40"/>
    </row>
    <row r="259" spans="1:34" x14ac:dyDescent="0.2">
      <c r="A259" s="165"/>
      <c r="B259" s="165" t="s">
        <v>137</v>
      </c>
      <c r="C259" s="170" t="s">
        <v>1018</v>
      </c>
      <c r="D259" s="168"/>
      <c r="E259" s="168"/>
      <c r="F259" s="168"/>
      <c r="G259" s="168"/>
      <c r="H259" s="40"/>
      <c r="I259" s="40"/>
      <c r="J259" s="40"/>
      <c r="K259" s="40"/>
      <c r="L259" s="165"/>
      <c r="M259" s="40"/>
      <c r="N259" s="40"/>
      <c r="O259" s="165"/>
      <c r="P259" s="165"/>
      <c r="Q259" s="165"/>
      <c r="R259" s="165"/>
      <c r="S259" s="40"/>
      <c r="T259" s="40"/>
      <c r="U259" s="165"/>
      <c r="V259" s="165"/>
      <c r="W259" s="165"/>
      <c r="X259" s="165"/>
      <c r="Y259" s="40"/>
      <c r="Z259" s="40"/>
      <c r="AA259" s="165"/>
      <c r="AB259" s="165"/>
      <c r="AC259" s="165"/>
      <c r="AD259" s="165"/>
      <c r="AE259" s="40"/>
      <c r="AF259" s="40"/>
      <c r="AG259" s="40"/>
      <c r="AH259" s="40"/>
    </row>
    <row r="260" spans="1:34" x14ac:dyDescent="0.2">
      <c r="A260" s="165"/>
      <c r="B260" s="165" t="s">
        <v>139</v>
      </c>
      <c r="C260" s="170" t="s">
        <v>1019</v>
      </c>
      <c r="D260" s="168"/>
      <c r="E260" s="168"/>
      <c r="F260" s="168"/>
      <c r="G260" s="168"/>
      <c r="H260" s="40"/>
      <c r="I260" s="40"/>
      <c r="J260" s="40"/>
      <c r="K260" s="40"/>
      <c r="L260" s="165"/>
      <c r="M260" s="40"/>
      <c r="N260" s="40"/>
      <c r="O260" s="165"/>
      <c r="P260" s="165"/>
      <c r="Q260" s="165"/>
      <c r="R260" s="165"/>
      <c r="S260" s="40"/>
      <c r="T260" s="40"/>
      <c r="U260" s="165"/>
      <c r="V260" s="165"/>
      <c r="W260" s="165"/>
      <c r="X260" s="165"/>
      <c r="Y260" s="40"/>
      <c r="Z260" s="40"/>
      <c r="AA260" s="165"/>
      <c r="AB260" s="165"/>
      <c r="AC260" s="165"/>
      <c r="AD260" s="165"/>
      <c r="AE260" s="40"/>
      <c r="AF260" s="40"/>
      <c r="AG260" s="40"/>
      <c r="AH260" s="40"/>
    </row>
    <row r="261" spans="1:34" x14ac:dyDescent="0.2">
      <c r="A261" s="165"/>
      <c r="B261" s="165" t="s">
        <v>139</v>
      </c>
      <c r="C261" s="170" t="s">
        <v>1020</v>
      </c>
      <c r="D261" s="168"/>
      <c r="E261" s="168"/>
      <c r="F261" s="168"/>
      <c r="G261" s="168"/>
      <c r="H261" s="40"/>
      <c r="I261" s="40"/>
      <c r="J261" s="40"/>
      <c r="K261" s="40"/>
      <c r="L261" s="165"/>
      <c r="M261" s="40"/>
      <c r="N261" s="40"/>
      <c r="O261" s="165"/>
      <c r="P261" s="165"/>
      <c r="Q261" s="165"/>
      <c r="R261" s="165"/>
      <c r="S261" s="40"/>
      <c r="T261" s="40"/>
      <c r="U261" s="165"/>
      <c r="V261" s="165"/>
      <c r="W261" s="165"/>
      <c r="X261" s="165"/>
      <c r="Y261" s="40"/>
      <c r="Z261" s="40"/>
      <c r="AA261" s="165"/>
      <c r="AB261" s="165"/>
      <c r="AC261" s="165"/>
      <c r="AD261" s="165"/>
      <c r="AE261" s="40"/>
      <c r="AF261" s="40"/>
      <c r="AG261" s="40"/>
      <c r="AH261" s="40"/>
    </row>
    <row r="262" spans="1:34" x14ac:dyDescent="0.2">
      <c r="A262" s="165">
        <v>64</v>
      </c>
      <c r="B262" s="200" t="s">
        <v>167</v>
      </c>
      <c r="C262" s="166" t="s">
        <v>633</v>
      </c>
      <c r="D262" s="167"/>
      <c r="E262" s="168" t="s">
        <v>779</v>
      </c>
      <c r="F262" s="168" t="s">
        <v>780</v>
      </c>
      <c r="G262" s="168" t="s">
        <v>772</v>
      </c>
      <c r="H262" s="40" t="s">
        <v>775</v>
      </c>
      <c r="I262" s="40" t="s">
        <v>722</v>
      </c>
      <c r="J262" s="40" t="s">
        <v>723</v>
      </c>
      <c r="K262" s="40"/>
      <c r="L262" s="165" t="s">
        <v>1215</v>
      </c>
      <c r="M262" s="40"/>
      <c r="N262" s="40"/>
      <c r="O262" s="165" t="s">
        <v>1215</v>
      </c>
      <c r="P262" s="165"/>
      <c r="Q262" s="165"/>
      <c r="R262" s="165"/>
      <c r="S262" s="40"/>
      <c r="T262" s="40"/>
      <c r="U262" s="165"/>
      <c r="V262" s="165" t="s">
        <v>1215</v>
      </c>
      <c r="W262" s="165"/>
      <c r="X262" s="165"/>
      <c r="Y262" s="40"/>
      <c r="Z262" s="40"/>
      <c r="AA262" s="165">
        <v>5</v>
      </c>
      <c r="AB262" s="165"/>
      <c r="AC262" s="165">
        <v>54</v>
      </c>
      <c r="AD262" s="165">
        <v>2</v>
      </c>
      <c r="AE262" s="40"/>
      <c r="AF262" s="40"/>
      <c r="AG262" s="40"/>
      <c r="AH262" s="40"/>
    </row>
    <row r="263" spans="1:34" x14ac:dyDescent="0.2">
      <c r="A263" s="165"/>
      <c r="B263" s="165" t="s">
        <v>137</v>
      </c>
      <c r="C263" s="170" t="s">
        <v>1034</v>
      </c>
      <c r="D263" s="168"/>
      <c r="E263" s="168"/>
      <c r="F263" s="168"/>
      <c r="G263" s="168"/>
      <c r="H263" s="40"/>
      <c r="I263" s="40"/>
      <c r="J263" s="40"/>
      <c r="K263" s="40"/>
      <c r="L263" s="165"/>
      <c r="M263" s="40"/>
      <c r="N263" s="40"/>
      <c r="O263" s="165"/>
      <c r="P263" s="165"/>
      <c r="Q263" s="165"/>
      <c r="R263" s="165"/>
      <c r="S263" s="40"/>
      <c r="T263" s="40"/>
      <c r="U263" s="165"/>
      <c r="V263" s="165"/>
      <c r="W263" s="165"/>
      <c r="X263" s="165"/>
      <c r="Y263" s="40"/>
      <c r="Z263" s="40"/>
      <c r="AA263" s="165"/>
      <c r="AB263" s="165"/>
      <c r="AC263" s="165"/>
      <c r="AD263" s="165"/>
      <c r="AE263" s="40"/>
      <c r="AF263" s="40"/>
      <c r="AG263" s="40"/>
      <c r="AH263" s="40"/>
    </row>
    <row r="264" spans="1:34" x14ac:dyDescent="0.2">
      <c r="A264" s="165"/>
      <c r="B264" s="165" t="s">
        <v>139</v>
      </c>
      <c r="C264" s="170" t="s">
        <v>1035</v>
      </c>
      <c r="D264" s="168"/>
      <c r="E264" s="168"/>
      <c r="F264" s="168"/>
      <c r="G264" s="168"/>
      <c r="H264" s="40"/>
      <c r="I264" s="40"/>
      <c r="J264" s="40"/>
      <c r="K264" s="40"/>
      <c r="L264" s="165"/>
      <c r="M264" s="40"/>
      <c r="N264" s="40"/>
      <c r="O264" s="165"/>
      <c r="P264" s="165"/>
      <c r="Q264" s="165"/>
      <c r="R264" s="165"/>
      <c r="S264" s="40"/>
      <c r="T264" s="40"/>
      <c r="U264" s="165"/>
      <c r="V264" s="165"/>
      <c r="W264" s="165"/>
      <c r="X264" s="165"/>
      <c r="Y264" s="40"/>
      <c r="Z264" s="40"/>
      <c r="AA264" s="165"/>
      <c r="AB264" s="165"/>
      <c r="AC264" s="165"/>
      <c r="AD264" s="165"/>
      <c r="AE264" s="40"/>
      <c r="AF264" s="40"/>
      <c r="AG264" s="40"/>
      <c r="AH264" s="40"/>
    </row>
    <row r="265" spans="1:34" x14ac:dyDescent="0.2">
      <c r="A265" s="165"/>
      <c r="B265" s="165" t="s">
        <v>139</v>
      </c>
      <c r="C265" s="170" t="s">
        <v>1036</v>
      </c>
      <c r="D265" s="168"/>
      <c r="E265" s="168"/>
      <c r="F265" s="168"/>
      <c r="G265" s="168"/>
      <c r="H265" s="40"/>
      <c r="I265" s="40"/>
      <c r="J265" s="40"/>
      <c r="K265" s="40"/>
      <c r="L265" s="165"/>
      <c r="M265" s="40"/>
      <c r="N265" s="40"/>
      <c r="O265" s="165"/>
      <c r="P265" s="165"/>
      <c r="Q265" s="165"/>
      <c r="R265" s="165"/>
      <c r="S265" s="40"/>
      <c r="T265" s="40"/>
      <c r="U265" s="165"/>
      <c r="V265" s="165"/>
      <c r="W265" s="165"/>
      <c r="X265" s="165"/>
      <c r="Y265" s="40"/>
      <c r="Z265" s="40"/>
      <c r="AA265" s="165"/>
      <c r="AB265" s="165"/>
      <c r="AC265" s="165"/>
      <c r="AD265" s="165"/>
      <c r="AE265" s="40"/>
      <c r="AF265" s="40"/>
      <c r="AG265" s="40"/>
      <c r="AH265" s="40"/>
    </row>
    <row r="266" spans="1:34" x14ac:dyDescent="0.2">
      <c r="A266" s="165"/>
      <c r="B266" s="165" t="s">
        <v>139</v>
      </c>
      <c r="C266" s="170" t="s">
        <v>972</v>
      </c>
      <c r="D266" s="168"/>
      <c r="E266" s="168"/>
      <c r="F266" s="168"/>
      <c r="G266" s="168"/>
      <c r="H266" s="40"/>
      <c r="I266" s="40"/>
      <c r="J266" s="40"/>
      <c r="K266" s="40"/>
      <c r="L266" s="165"/>
      <c r="M266" s="40"/>
      <c r="N266" s="40"/>
      <c r="O266" s="165"/>
      <c r="P266" s="165"/>
      <c r="Q266" s="165"/>
      <c r="R266" s="165"/>
      <c r="S266" s="40"/>
      <c r="T266" s="40"/>
      <c r="U266" s="165"/>
      <c r="V266" s="165"/>
      <c r="W266" s="165"/>
      <c r="X266" s="165"/>
      <c r="Y266" s="40"/>
      <c r="Z266" s="40"/>
      <c r="AA266" s="165"/>
      <c r="AB266" s="165"/>
      <c r="AC266" s="165"/>
      <c r="AD266" s="165"/>
      <c r="AE266" s="40"/>
      <c r="AF266" s="40"/>
      <c r="AG266" s="40"/>
      <c r="AH266" s="40"/>
    </row>
    <row r="267" spans="1:34" x14ac:dyDescent="0.2">
      <c r="A267" s="165">
        <v>65</v>
      </c>
      <c r="B267" s="200" t="s">
        <v>446</v>
      </c>
      <c r="C267" s="166" t="s">
        <v>649</v>
      </c>
      <c r="D267" s="167" t="s">
        <v>650</v>
      </c>
      <c r="E267" s="168" t="s">
        <v>652</v>
      </c>
      <c r="F267" s="168" t="s">
        <v>781</v>
      </c>
      <c r="G267" s="168" t="s">
        <v>772</v>
      </c>
      <c r="H267" s="40" t="s">
        <v>61</v>
      </c>
      <c r="I267" s="40" t="s">
        <v>595</v>
      </c>
      <c r="J267" s="40" t="s">
        <v>653</v>
      </c>
      <c r="K267" s="40"/>
      <c r="L267" s="165" t="s">
        <v>1215</v>
      </c>
      <c r="M267" s="40"/>
      <c r="N267" s="40"/>
      <c r="O267" s="165" t="s">
        <v>1215</v>
      </c>
      <c r="P267" s="165"/>
      <c r="Q267" s="165"/>
      <c r="R267" s="165"/>
      <c r="S267" s="40"/>
      <c r="T267" s="40"/>
      <c r="U267" s="165"/>
      <c r="V267" s="165" t="s">
        <v>1215</v>
      </c>
      <c r="W267" s="165"/>
      <c r="X267" s="165"/>
      <c r="Y267" s="40"/>
      <c r="Z267" s="40"/>
      <c r="AA267" s="165">
        <v>4</v>
      </c>
      <c r="AB267" s="165"/>
      <c r="AC267" s="165">
        <v>67</v>
      </c>
      <c r="AD267" s="165">
        <v>3</v>
      </c>
      <c r="AE267" s="40"/>
      <c r="AF267" s="40"/>
      <c r="AG267" s="40"/>
      <c r="AH267" s="40"/>
    </row>
    <row r="268" spans="1:34" x14ac:dyDescent="0.2">
      <c r="A268" s="165"/>
      <c r="B268" s="165" t="s">
        <v>213</v>
      </c>
      <c r="C268" s="170" t="s">
        <v>654</v>
      </c>
      <c r="D268" s="168"/>
      <c r="E268" s="168"/>
      <c r="F268" s="168"/>
      <c r="G268" s="168"/>
      <c r="H268" s="168"/>
      <c r="I268" s="40"/>
      <c r="J268" s="40"/>
      <c r="K268" s="40"/>
      <c r="L268" s="165"/>
      <c r="M268" s="40"/>
      <c r="N268" s="40"/>
      <c r="O268" s="165"/>
      <c r="P268" s="165"/>
      <c r="Q268" s="165"/>
      <c r="R268" s="165"/>
      <c r="S268" s="40"/>
      <c r="T268" s="40"/>
      <c r="U268" s="165"/>
      <c r="V268" s="165"/>
      <c r="W268" s="165"/>
      <c r="X268" s="165"/>
      <c r="Y268" s="40"/>
      <c r="Z268" s="40"/>
      <c r="AA268" s="165"/>
      <c r="AB268" s="165"/>
      <c r="AC268" s="165"/>
      <c r="AD268" s="165"/>
      <c r="AE268" s="40"/>
      <c r="AF268" s="40"/>
      <c r="AG268" s="40"/>
      <c r="AH268" s="40"/>
    </row>
    <row r="269" spans="1:34" x14ac:dyDescent="0.2">
      <c r="A269" s="165"/>
      <c r="B269" s="165" t="s">
        <v>139</v>
      </c>
      <c r="C269" s="170" t="s">
        <v>655</v>
      </c>
      <c r="D269" s="168"/>
      <c r="E269" s="168"/>
      <c r="F269" s="168"/>
      <c r="G269" s="168"/>
      <c r="H269" s="168"/>
      <c r="I269" s="40"/>
      <c r="J269" s="40"/>
      <c r="K269" s="40"/>
      <c r="L269" s="165"/>
      <c r="M269" s="40"/>
      <c r="N269" s="40"/>
      <c r="O269" s="165"/>
      <c r="P269" s="165"/>
      <c r="Q269" s="165"/>
      <c r="R269" s="165"/>
      <c r="S269" s="40"/>
      <c r="T269" s="40"/>
      <c r="U269" s="165"/>
      <c r="V269" s="165"/>
      <c r="W269" s="165"/>
      <c r="X269" s="165"/>
      <c r="Y269" s="40"/>
      <c r="Z269" s="40"/>
      <c r="AA269" s="165"/>
      <c r="AB269" s="165"/>
      <c r="AC269" s="165"/>
      <c r="AD269" s="165"/>
      <c r="AE269" s="40"/>
      <c r="AF269" s="40"/>
      <c r="AG269" s="40"/>
      <c r="AH269" s="40"/>
    </row>
    <row r="270" spans="1:34" x14ac:dyDescent="0.2">
      <c r="A270" s="165"/>
      <c r="B270" s="165" t="s">
        <v>139</v>
      </c>
      <c r="C270" s="170" t="s">
        <v>656</v>
      </c>
      <c r="D270" s="168"/>
      <c r="E270" s="168"/>
      <c r="F270" s="168"/>
      <c r="G270" s="168"/>
      <c r="H270" s="168"/>
      <c r="I270" s="40"/>
      <c r="J270" s="40"/>
      <c r="K270" s="40"/>
      <c r="L270" s="165"/>
      <c r="M270" s="40"/>
      <c r="N270" s="40"/>
      <c r="O270" s="165"/>
      <c r="P270" s="165"/>
      <c r="Q270" s="165"/>
      <c r="R270" s="165"/>
      <c r="S270" s="40"/>
      <c r="T270" s="40"/>
      <c r="U270" s="165"/>
      <c r="V270" s="165"/>
      <c r="W270" s="165"/>
      <c r="X270" s="165"/>
      <c r="Y270" s="40"/>
      <c r="Z270" s="40"/>
      <c r="AA270" s="165"/>
      <c r="AB270" s="165"/>
      <c r="AC270" s="165"/>
      <c r="AD270" s="165"/>
      <c r="AE270" s="40"/>
      <c r="AF270" s="40"/>
      <c r="AG270" s="40"/>
      <c r="AH270" s="40"/>
    </row>
    <row r="271" spans="1:34" x14ac:dyDescent="0.2">
      <c r="A271" s="165">
        <v>66</v>
      </c>
      <c r="B271" s="200" t="s">
        <v>167</v>
      </c>
      <c r="C271" s="166" t="s">
        <v>658</v>
      </c>
      <c r="D271" s="168" t="s">
        <v>645</v>
      </c>
      <c r="E271" s="168" t="s">
        <v>782</v>
      </c>
      <c r="F271" s="168" t="s">
        <v>783</v>
      </c>
      <c r="G271" s="168" t="s">
        <v>784</v>
      </c>
      <c r="H271" s="40" t="s">
        <v>775</v>
      </c>
      <c r="I271" s="40" t="s">
        <v>724</v>
      </c>
      <c r="J271" s="40"/>
      <c r="K271" s="40" t="s">
        <v>725</v>
      </c>
      <c r="L271" s="165" t="s">
        <v>1215</v>
      </c>
      <c r="M271" s="40"/>
      <c r="N271" s="40"/>
      <c r="O271" s="165" t="s">
        <v>1215</v>
      </c>
      <c r="P271" s="165"/>
      <c r="Q271" s="165"/>
      <c r="R271" s="165"/>
      <c r="S271" s="40"/>
      <c r="T271" s="40"/>
      <c r="U271" s="165"/>
      <c r="V271" s="165" t="s">
        <v>1215</v>
      </c>
      <c r="W271" s="165"/>
      <c r="X271" s="165"/>
      <c r="Y271" s="40"/>
      <c r="Z271" s="40"/>
      <c r="AA271" s="165">
        <v>3</v>
      </c>
      <c r="AB271" s="165"/>
      <c r="AC271" s="165">
        <v>67</v>
      </c>
      <c r="AD271" s="165">
        <v>5</v>
      </c>
      <c r="AE271" s="40"/>
      <c r="AF271" s="40"/>
      <c r="AG271" s="40"/>
      <c r="AH271" s="40"/>
    </row>
    <row r="272" spans="1:34" x14ac:dyDescent="0.2">
      <c r="A272" s="165"/>
      <c r="B272" s="165" t="s">
        <v>213</v>
      </c>
      <c r="C272" s="170" t="s">
        <v>941</v>
      </c>
      <c r="D272" s="168"/>
      <c r="E272" s="168"/>
      <c r="F272" s="168"/>
      <c r="G272" s="168"/>
      <c r="H272" s="40"/>
      <c r="I272" s="40"/>
      <c r="J272" s="40"/>
      <c r="K272" s="40"/>
      <c r="L272" s="165"/>
      <c r="M272" s="40"/>
      <c r="N272" s="40"/>
      <c r="O272" s="165"/>
      <c r="P272" s="165"/>
      <c r="Q272" s="165"/>
      <c r="R272" s="165"/>
      <c r="S272" s="40"/>
      <c r="T272" s="40"/>
      <c r="U272" s="165"/>
      <c r="V272" s="165"/>
      <c r="W272" s="165"/>
      <c r="X272" s="165"/>
      <c r="Y272" s="40"/>
      <c r="Z272" s="40"/>
      <c r="AA272" s="165"/>
      <c r="AB272" s="165"/>
      <c r="AC272" s="165"/>
      <c r="AD272" s="165"/>
      <c r="AE272" s="40"/>
      <c r="AF272" s="40"/>
      <c r="AG272" s="40"/>
      <c r="AH272" s="40"/>
    </row>
    <row r="273" spans="1:34" x14ac:dyDescent="0.2">
      <c r="A273" s="165"/>
      <c r="B273" s="165" t="s">
        <v>139</v>
      </c>
      <c r="C273" s="170" t="s">
        <v>942</v>
      </c>
      <c r="D273" s="168"/>
      <c r="E273" s="168"/>
      <c r="F273" s="168"/>
      <c r="G273" s="168"/>
      <c r="H273" s="168"/>
      <c r="I273" s="40"/>
      <c r="J273" s="40"/>
      <c r="K273" s="40"/>
      <c r="L273" s="165"/>
      <c r="M273" s="40"/>
      <c r="N273" s="40"/>
      <c r="O273" s="165"/>
      <c r="P273" s="165"/>
      <c r="Q273" s="165"/>
      <c r="R273" s="165"/>
      <c r="S273" s="40"/>
      <c r="T273" s="40"/>
      <c r="U273" s="165"/>
      <c r="V273" s="165"/>
      <c r="W273" s="165"/>
      <c r="X273" s="165"/>
      <c r="Y273" s="40"/>
      <c r="Z273" s="40"/>
      <c r="AA273" s="165"/>
      <c r="AB273" s="165"/>
      <c r="AC273" s="165"/>
      <c r="AD273" s="165"/>
      <c r="AE273" s="40"/>
      <c r="AF273" s="40"/>
      <c r="AG273" s="40"/>
      <c r="AH273" s="40"/>
    </row>
    <row r="274" spans="1:34" x14ac:dyDescent="0.2">
      <c r="A274" s="165">
        <v>67</v>
      </c>
      <c r="B274" s="200" t="s">
        <v>167</v>
      </c>
      <c r="C274" s="166" t="s">
        <v>660</v>
      </c>
      <c r="D274" s="167" t="s">
        <v>661</v>
      </c>
      <c r="E274" s="168" t="s">
        <v>785</v>
      </c>
      <c r="F274" s="168" t="s">
        <v>786</v>
      </c>
      <c r="G274" s="168" t="s">
        <v>787</v>
      </c>
      <c r="H274" s="40" t="s">
        <v>775</v>
      </c>
      <c r="I274" s="40" t="s">
        <v>726</v>
      </c>
      <c r="J274" s="40" t="s">
        <v>471</v>
      </c>
      <c r="K274" s="40"/>
      <c r="L274" s="165" t="s">
        <v>1215</v>
      </c>
      <c r="M274" s="40"/>
      <c r="N274" s="40"/>
      <c r="O274" s="165" t="s">
        <v>1215</v>
      </c>
      <c r="P274" s="165"/>
      <c r="Q274" s="165"/>
      <c r="R274" s="165"/>
      <c r="S274" s="40"/>
      <c r="T274" s="40"/>
      <c r="U274" s="165"/>
      <c r="V274" s="165" t="s">
        <v>1215</v>
      </c>
      <c r="W274" s="165"/>
      <c r="X274" s="165"/>
      <c r="Y274" s="40"/>
      <c r="Z274" s="40"/>
      <c r="AA274" s="165">
        <v>4</v>
      </c>
      <c r="AB274" s="165"/>
      <c r="AC274" s="165">
        <v>54</v>
      </c>
      <c r="AD274" s="165">
        <v>5</v>
      </c>
      <c r="AE274" s="40"/>
      <c r="AF274" s="40"/>
      <c r="AG274" s="40"/>
      <c r="AH274" s="40"/>
    </row>
    <row r="275" spans="1:34" x14ac:dyDescent="0.2">
      <c r="A275" s="165"/>
      <c r="B275" s="165" t="s">
        <v>238</v>
      </c>
      <c r="C275" s="170" t="s">
        <v>938</v>
      </c>
      <c r="D275" s="168"/>
      <c r="E275" s="168"/>
      <c r="F275" s="168"/>
      <c r="G275" s="168"/>
      <c r="H275" s="168"/>
      <c r="I275" s="40"/>
      <c r="J275" s="40"/>
      <c r="K275" s="40"/>
      <c r="L275" s="165"/>
      <c r="M275" s="40"/>
      <c r="N275" s="40"/>
      <c r="O275" s="165"/>
      <c r="P275" s="165"/>
      <c r="Q275" s="165"/>
      <c r="R275" s="165"/>
      <c r="S275" s="40"/>
      <c r="T275" s="40"/>
      <c r="U275" s="165"/>
      <c r="V275" s="165"/>
      <c r="W275" s="165"/>
      <c r="X275" s="165"/>
      <c r="Y275" s="40"/>
      <c r="Z275" s="40"/>
      <c r="AA275" s="165"/>
      <c r="AB275" s="165"/>
      <c r="AC275" s="165"/>
      <c r="AD275" s="165"/>
      <c r="AE275" s="40"/>
      <c r="AF275" s="40"/>
      <c r="AG275" s="40"/>
      <c r="AH275" s="40"/>
    </row>
    <row r="276" spans="1:34" x14ac:dyDescent="0.2">
      <c r="A276" s="165"/>
      <c r="B276" s="165" t="s">
        <v>250</v>
      </c>
      <c r="C276" s="170" t="s">
        <v>939</v>
      </c>
      <c r="D276" s="168"/>
      <c r="E276" s="168"/>
      <c r="F276" s="168"/>
      <c r="G276" s="168"/>
      <c r="H276" s="168"/>
      <c r="I276" s="40"/>
      <c r="J276" s="40"/>
      <c r="K276" s="40"/>
      <c r="L276" s="165"/>
      <c r="M276" s="40"/>
      <c r="N276" s="40"/>
      <c r="O276" s="165"/>
      <c r="P276" s="165"/>
      <c r="Q276" s="165"/>
      <c r="R276" s="165"/>
      <c r="S276" s="40"/>
      <c r="T276" s="40"/>
      <c r="U276" s="165"/>
      <c r="V276" s="165"/>
      <c r="W276" s="165"/>
      <c r="X276" s="165"/>
      <c r="Y276" s="40"/>
      <c r="Z276" s="40"/>
      <c r="AA276" s="165"/>
      <c r="AB276" s="165"/>
      <c r="AC276" s="165"/>
      <c r="AD276" s="165"/>
      <c r="AE276" s="40"/>
      <c r="AF276" s="40"/>
      <c r="AG276" s="40"/>
      <c r="AH276" s="40"/>
    </row>
    <row r="277" spans="1:34" x14ac:dyDescent="0.2">
      <c r="A277" s="165"/>
      <c r="B277" s="165" t="s">
        <v>213</v>
      </c>
      <c r="C277" s="170" t="s">
        <v>940</v>
      </c>
      <c r="D277" s="168"/>
      <c r="E277" s="168"/>
      <c r="F277" s="168"/>
      <c r="G277" s="168"/>
      <c r="H277" s="168"/>
      <c r="I277" s="40"/>
      <c r="J277" s="40"/>
      <c r="K277" s="40"/>
      <c r="L277" s="165"/>
      <c r="M277" s="40"/>
      <c r="N277" s="40"/>
      <c r="O277" s="165"/>
      <c r="P277" s="165"/>
      <c r="Q277" s="165"/>
      <c r="R277" s="165"/>
      <c r="S277" s="40"/>
      <c r="T277" s="40"/>
      <c r="U277" s="165"/>
      <c r="V277" s="165"/>
      <c r="W277" s="165"/>
      <c r="X277" s="165"/>
      <c r="Y277" s="40"/>
      <c r="Z277" s="40"/>
      <c r="AA277" s="165"/>
      <c r="AB277" s="165"/>
      <c r="AC277" s="165"/>
      <c r="AD277" s="165"/>
      <c r="AE277" s="40"/>
      <c r="AF277" s="40"/>
      <c r="AG277" s="40"/>
      <c r="AH277" s="40"/>
    </row>
    <row r="278" spans="1:34" x14ac:dyDescent="0.2">
      <c r="A278" s="165">
        <v>68</v>
      </c>
      <c r="B278" s="200" t="s">
        <v>167</v>
      </c>
      <c r="C278" s="166" t="s">
        <v>932</v>
      </c>
      <c r="D278" s="167" t="s">
        <v>664</v>
      </c>
      <c r="E278" s="167" t="s">
        <v>788</v>
      </c>
      <c r="F278" s="168" t="s">
        <v>933</v>
      </c>
      <c r="G278" s="168" t="s">
        <v>778</v>
      </c>
      <c r="H278" s="168"/>
      <c r="I278" s="40" t="s">
        <v>727</v>
      </c>
      <c r="J278" s="40" t="s">
        <v>39</v>
      </c>
      <c r="K278" s="40"/>
      <c r="L278" s="165" t="s">
        <v>1215</v>
      </c>
      <c r="M278" s="40"/>
      <c r="N278" s="40"/>
      <c r="O278" s="165" t="s">
        <v>1215</v>
      </c>
      <c r="P278" s="165"/>
      <c r="Q278" s="165"/>
      <c r="R278" s="165"/>
      <c r="S278" s="40"/>
      <c r="T278" s="40"/>
      <c r="U278" s="165"/>
      <c r="V278" s="165" t="s">
        <v>1215</v>
      </c>
      <c r="W278" s="165"/>
      <c r="X278" s="165"/>
      <c r="Y278" s="40"/>
      <c r="Z278" s="40"/>
      <c r="AA278" s="165">
        <v>5</v>
      </c>
      <c r="AB278" s="165"/>
      <c r="AC278" s="165">
        <v>54</v>
      </c>
      <c r="AD278" s="165">
        <v>3</v>
      </c>
      <c r="AE278" s="40"/>
      <c r="AF278" s="40"/>
      <c r="AG278" s="40"/>
      <c r="AH278" s="40"/>
    </row>
    <row r="279" spans="1:34" x14ac:dyDescent="0.2">
      <c r="A279" s="165"/>
      <c r="B279" s="165" t="s">
        <v>137</v>
      </c>
      <c r="C279" s="170" t="s">
        <v>934</v>
      </c>
      <c r="D279" s="168"/>
      <c r="E279" s="168"/>
      <c r="F279" s="168"/>
      <c r="G279" s="168"/>
      <c r="H279" s="168"/>
      <c r="I279" s="40"/>
      <c r="J279" s="40"/>
      <c r="K279" s="40"/>
      <c r="L279" s="165"/>
      <c r="M279" s="40"/>
      <c r="N279" s="40"/>
      <c r="O279" s="165"/>
      <c r="P279" s="165"/>
      <c r="Q279" s="165"/>
      <c r="R279" s="165"/>
      <c r="S279" s="40"/>
      <c r="T279" s="40"/>
      <c r="U279" s="165"/>
      <c r="V279" s="165"/>
      <c r="W279" s="165"/>
      <c r="X279" s="165"/>
      <c r="Y279" s="40"/>
      <c r="Z279" s="40"/>
      <c r="AA279" s="165"/>
      <c r="AB279" s="165"/>
      <c r="AC279" s="165"/>
      <c r="AD279" s="165"/>
      <c r="AE279" s="40"/>
      <c r="AF279" s="40"/>
      <c r="AG279" s="40"/>
      <c r="AH279" s="40"/>
    </row>
    <row r="280" spans="1:34" x14ac:dyDescent="0.2">
      <c r="A280" s="165"/>
      <c r="B280" s="165" t="s">
        <v>139</v>
      </c>
      <c r="C280" s="170" t="s">
        <v>935</v>
      </c>
      <c r="D280" s="168"/>
      <c r="E280" s="168"/>
      <c r="F280" s="168"/>
      <c r="G280" s="168"/>
      <c r="H280" s="168"/>
      <c r="I280" s="40"/>
      <c r="J280" s="40"/>
      <c r="K280" s="40"/>
      <c r="L280" s="165"/>
      <c r="M280" s="40"/>
      <c r="N280" s="40"/>
      <c r="O280" s="165"/>
      <c r="P280" s="165"/>
      <c r="Q280" s="165"/>
      <c r="R280" s="165"/>
      <c r="S280" s="40"/>
      <c r="T280" s="40"/>
      <c r="U280" s="165"/>
      <c r="V280" s="165"/>
      <c r="W280" s="165"/>
      <c r="X280" s="165"/>
      <c r="Y280" s="40"/>
      <c r="Z280" s="40"/>
      <c r="AA280" s="165"/>
      <c r="AB280" s="165"/>
      <c r="AC280" s="165"/>
      <c r="AD280" s="165"/>
      <c r="AE280" s="40"/>
      <c r="AF280" s="40"/>
      <c r="AG280" s="40"/>
      <c r="AH280" s="40"/>
    </row>
    <row r="281" spans="1:34" x14ac:dyDescent="0.2">
      <c r="A281" s="165"/>
      <c r="B281" s="165" t="s">
        <v>139</v>
      </c>
      <c r="C281" s="170" t="s">
        <v>936</v>
      </c>
      <c r="D281" s="168"/>
      <c r="E281" s="168"/>
      <c r="F281" s="168"/>
      <c r="G281" s="168"/>
      <c r="H281" s="168"/>
      <c r="I281" s="40"/>
      <c r="J281" s="40"/>
      <c r="K281" s="40"/>
      <c r="L281" s="165"/>
      <c r="M281" s="40"/>
      <c r="N281" s="40"/>
      <c r="O281" s="165"/>
      <c r="P281" s="165"/>
      <c r="Q281" s="165"/>
      <c r="R281" s="165"/>
      <c r="S281" s="40"/>
      <c r="T281" s="40"/>
      <c r="U281" s="165"/>
      <c r="V281" s="165"/>
      <c r="W281" s="165"/>
      <c r="X281" s="165"/>
      <c r="Y281" s="40"/>
      <c r="Z281" s="40"/>
      <c r="AA281" s="165"/>
      <c r="AB281" s="165"/>
      <c r="AC281" s="165"/>
      <c r="AD281" s="165"/>
      <c r="AE281" s="40"/>
      <c r="AF281" s="40"/>
      <c r="AG281" s="40"/>
      <c r="AH281" s="40"/>
    </row>
    <row r="282" spans="1:34" x14ac:dyDescent="0.2">
      <c r="A282" s="165"/>
      <c r="B282" s="165" t="s">
        <v>139</v>
      </c>
      <c r="C282" s="170" t="s">
        <v>937</v>
      </c>
      <c r="D282" s="168"/>
      <c r="E282" s="168"/>
      <c r="F282" s="168"/>
      <c r="G282" s="168"/>
      <c r="H282" s="168"/>
      <c r="I282" s="40"/>
      <c r="J282" s="40"/>
      <c r="K282" s="40"/>
      <c r="L282" s="165"/>
      <c r="M282" s="40"/>
      <c r="N282" s="40"/>
      <c r="O282" s="165"/>
      <c r="P282" s="165"/>
      <c r="Q282" s="165"/>
      <c r="R282" s="165"/>
      <c r="S282" s="40"/>
      <c r="T282" s="40"/>
      <c r="U282" s="165"/>
      <c r="V282" s="165"/>
      <c r="W282" s="165"/>
      <c r="X282" s="165"/>
      <c r="Y282" s="40"/>
      <c r="Z282" s="40"/>
      <c r="AA282" s="165"/>
      <c r="AB282" s="165"/>
      <c r="AC282" s="165"/>
      <c r="AD282" s="165"/>
      <c r="AE282" s="40"/>
      <c r="AF282" s="40"/>
      <c r="AG282" s="40"/>
      <c r="AH282" s="40"/>
    </row>
    <row r="283" spans="1:34" x14ac:dyDescent="0.2">
      <c r="A283" s="165">
        <v>69</v>
      </c>
      <c r="B283" s="200" t="s">
        <v>167</v>
      </c>
      <c r="C283" s="166" t="s">
        <v>674</v>
      </c>
      <c r="D283" s="167" t="s">
        <v>675</v>
      </c>
      <c r="E283" s="168" t="s">
        <v>789</v>
      </c>
      <c r="F283" s="168" t="s">
        <v>929</v>
      </c>
      <c r="G283" s="168" t="s">
        <v>791</v>
      </c>
      <c r="H283" s="40" t="s">
        <v>775</v>
      </c>
      <c r="I283" s="40" t="s">
        <v>728</v>
      </c>
      <c r="J283" s="40"/>
      <c r="K283" s="40" t="s">
        <v>729</v>
      </c>
      <c r="L283" s="165" t="s">
        <v>1215</v>
      </c>
      <c r="M283" s="40"/>
      <c r="N283" s="40"/>
      <c r="O283" s="165" t="s">
        <v>1215</v>
      </c>
      <c r="P283" s="165"/>
      <c r="Q283" s="165"/>
      <c r="R283" s="165"/>
      <c r="S283" s="40"/>
      <c r="T283" s="40"/>
      <c r="U283" s="165"/>
      <c r="V283" s="165" t="s">
        <v>1215</v>
      </c>
      <c r="W283" s="165"/>
      <c r="X283" s="165"/>
      <c r="Y283" s="40"/>
      <c r="Z283" s="40"/>
      <c r="AA283" s="165">
        <v>4</v>
      </c>
      <c r="AB283" s="165"/>
      <c r="AC283" s="165">
        <v>67</v>
      </c>
      <c r="AD283" s="165">
        <v>6</v>
      </c>
      <c r="AE283" s="40"/>
      <c r="AF283" s="40"/>
      <c r="AG283" s="40"/>
      <c r="AH283" s="40"/>
    </row>
    <row r="284" spans="1:34" x14ac:dyDescent="0.2">
      <c r="A284" s="165"/>
      <c r="B284" s="165" t="s">
        <v>238</v>
      </c>
      <c r="C284" s="170" t="s">
        <v>930</v>
      </c>
      <c r="D284" s="168"/>
      <c r="E284" s="168"/>
      <c r="F284" s="168"/>
      <c r="G284" s="168"/>
      <c r="H284" s="168"/>
      <c r="I284" s="40"/>
      <c r="J284" s="40"/>
      <c r="K284" s="40"/>
      <c r="L284" s="165"/>
      <c r="M284" s="40"/>
      <c r="N284" s="40"/>
      <c r="O284" s="165"/>
      <c r="P284" s="165"/>
      <c r="Q284" s="165"/>
      <c r="R284" s="165"/>
      <c r="S284" s="40"/>
      <c r="T284" s="40"/>
      <c r="U284" s="165"/>
      <c r="V284" s="165"/>
      <c r="W284" s="165"/>
      <c r="X284" s="165"/>
      <c r="Y284" s="40"/>
      <c r="Z284" s="40"/>
      <c r="AA284" s="165"/>
      <c r="AB284" s="165"/>
      <c r="AC284" s="165"/>
      <c r="AD284" s="165"/>
      <c r="AE284" s="40"/>
      <c r="AF284" s="40"/>
      <c r="AG284" s="40"/>
      <c r="AH284" s="40"/>
    </row>
    <row r="285" spans="1:34" x14ac:dyDescent="0.2">
      <c r="A285" s="165"/>
      <c r="B285" s="165" t="s">
        <v>250</v>
      </c>
      <c r="C285" s="170" t="s">
        <v>599</v>
      </c>
      <c r="D285" s="168"/>
      <c r="E285" s="168"/>
      <c r="F285" s="168"/>
      <c r="G285" s="168"/>
      <c r="H285" s="168"/>
      <c r="I285" s="40"/>
      <c r="J285" s="40"/>
      <c r="K285" s="40"/>
      <c r="L285" s="165"/>
      <c r="M285" s="40"/>
      <c r="N285" s="40"/>
      <c r="O285" s="165"/>
      <c r="P285" s="165"/>
      <c r="Q285" s="165"/>
      <c r="R285" s="165"/>
      <c r="S285" s="40"/>
      <c r="T285" s="40"/>
      <c r="U285" s="165"/>
      <c r="V285" s="165"/>
      <c r="W285" s="165"/>
      <c r="X285" s="165"/>
      <c r="Y285" s="40"/>
      <c r="Z285" s="40"/>
      <c r="AA285" s="165"/>
      <c r="AB285" s="165"/>
      <c r="AC285" s="165"/>
      <c r="AD285" s="165"/>
      <c r="AE285" s="40"/>
      <c r="AF285" s="40"/>
      <c r="AG285" s="40"/>
      <c r="AH285" s="40"/>
    </row>
    <row r="286" spans="1:34" x14ac:dyDescent="0.2">
      <c r="A286" s="165"/>
      <c r="B286" s="165" t="s">
        <v>335</v>
      </c>
      <c r="C286" s="170" t="s">
        <v>931</v>
      </c>
      <c r="D286" s="168"/>
      <c r="E286" s="168"/>
      <c r="F286" s="168"/>
      <c r="G286" s="168"/>
      <c r="H286" s="168"/>
      <c r="I286" s="40"/>
      <c r="J286" s="40"/>
      <c r="K286" s="40"/>
      <c r="L286" s="165"/>
      <c r="M286" s="40"/>
      <c r="N286" s="40"/>
      <c r="O286" s="165"/>
      <c r="P286" s="165"/>
      <c r="Q286" s="165"/>
      <c r="R286" s="165"/>
      <c r="S286" s="40"/>
      <c r="T286" s="40"/>
      <c r="U286" s="165"/>
      <c r="V286" s="165"/>
      <c r="W286" s="165"/>
      <c r="X286" s="165"/>
      <c r="Y286" s="40"/>
      <c r="Z286" s="40"/>
      <c r="AA286" s="165"/>
      <c r="AB286" s="165"/>
      <c r="AC286" s="165"/>
      <c r="AD286" s="165"/>
      <c r="AE286" s="40"/>
      <c r="AF286" s="40"/>
      <c r="AG286" s="40"/>
      <c r="AH286" s="40"/>
    </row>
    <row r="287" spans="1:34" x14ac:dyDescent="0.2">
      <c r="A287" s="165">
        <v>70</v>
      </c>
      <c r="B287" s="200" t="s">
        <v>167</v>
      </c>
      <c r="C287" s="166" t="s">
        <v>730</v>
      </c>
      <c r="D287" s="167" t="s">
        <v>928</v>
      </c>
      <c r="E287" s="168" t="s">
        <v>792</v>
      </c>
      <c r="F287" s="168" t="s">
        <v>793</v>
      </c>
      <c r="G287" s="168" t="s">
        <v>794</v>
      </c>
      <c r="H287" s="40" t="s">
        <v>775</v>
      </c>
      <c r="I287" s="40" t="s">
        <v>724</v>
      </c>
      <c r="J287" s="40"/>
      <c r="K287" s="40" t="s">
        <v>731</v>
      </c>
      <c r="L287" s="165" t="s">
        <v>1215</v>
      </c>
      <c r="M287" s="40"/>
      <c r="N287" s="40"/>
      <c r="O287" s="165" t="s">
        <v>1215</v>
      </c>
      <c r="P287" s="165"/>
      <c r="Q287" s="165"/>
      <c r="R287" s="165"/>
      <c r="S287" s="40"/>
      <c r="T287" s="40"/>
      <c r="U287" s="165"/>
      <c r="V287" s="165" t="s">
        <v>1215</v>
      </c>
      <c r="W287" s="165"/>
      <c r="X287" s="165"/>
      <c r="Y287" s="40"/>
      <c r="Z287" s="40"/>
      <c r="AA287" s="165">
        <v>3</v>
      </c>
      <c r="AB287" s="165"/>
      <c r="AC287" s="165">
        <v>54</v>
      </c>
      <c r="AD287" s="165">
        <v>5</v>
      </c>
      <c r="AE287" s="40"/>
      <c r="AF287" s="40"/>
      <c r="AG287" s="40"/>
      <c r="AH287" s="40"/>
    </row>
    <row r="288" spans="1:34" x14ac:dyDescent="0.2">
      <c r="A288" s="165"/>
      <c r="B288" s="165" t="s">
        <v>213</v>
      </c>
      <c r="C288" s="170" t="s">
        <v>926</v>
      </c>
      <c r="D288" s="168"/>
      <c r="E288" s="168"/>
      <c r="F288" s="168"/>
      <c r="G288" s="168"/>
      <c r="H288" s="168"/>
      <c r="I288" s="40"/>
      <c r="J288" s="40"/>
      <c r="K288" s="40"/>
      <c r="L288" s="165"/>
      <c r="M288" s="40"/>
      <c r="N288" s="40"/>
      <c r="O288" s="165"/>
      <c r="P288" s="165"/>
      <c r="Q288" s="165"/>
      <c r="R288" s="165"/>
      <c r="S288" s="40"/>
      <c r="T288" s="40"/>
      <c r="U288" s="165"/>
      <c r="V288" s="165"/>
      <c r="W288" s="165"/>
      <c r="X288" s="165"/>
      <c r="Y288" s="40"/>
      <c r="Z288" s="40"/>
      <c r="AA288" s="165"/>
      <c r="AB288" s="165"/>
      <c r="AC288" s="165"/>
      <c r="AD288" s="165"/>
      <c r="AE288" s="40"/>
      <c r="AF288" s="40"/>
      <c r="AG288" s="40"/>
      <c r="AH288" s="40"/>
    </row>
    <row r="289" spans="1:34" x14ac:dyDescent="0.2">
      <c r="A289" s="165"/>
      <c r="B289" s="165" t="s">
        <v>139</v>
      </c>
      <c r="C289" s="170" t="s">
        <v>927</v>
      </c>
      <c r="D289" s="168"/>
      <c r="E289" s="168"/>
      <c r="F289" s="168"/>
      <c r="G289" s="168"/>
      <c r="H289" s="168"/>
      <c r="I289" s="40"/>
      <c r="J289" s="40"/>
      <c r="K289" s="40"/>
      <c r="L289" s="165"/>
      <c r="M289" s="40"/>
      <c r="N289" s="40"/>
      <c r="O289" s="165"/>
      <c r="P289" s="165"/>
      <c r="Q289" s="165"/>
      <c r="R289" s="165"/>
      <c r="S289" s="40"/>
      <c r="T289" s="40"/>
      <c r="U289" s="165"/>
      <c r="V289" s="165"/>
      <c r="W289" s="165"/>
      <c r="X289" s="165"/>
      <c r="Y289" s="40"/>
      <c r="Z289" s="40"/>
      <c r="AA289" s="165"/>
      <c r="AB289" s="165"/>
      <c r="AC289" s="165"/>
      <c r="AD289" s="165"/>
      <c r="AE289" s="40"/>
      <c r="AF289" s="40"/>
      <c r="AG289" s="40"/>
      <c r="AH289" s="40"/>
    </row>
    <row r="290" spans="1:34" x14ac:dyDescent="0.2">
      <c r="A290" s="165">
        <v>71</v>
      </c>
      <c r="B290" s="200" t="s">
        <v>167</v>
      </c>
      <c r="C290" s="166" t="s">
        <v>732</v>
      </c>
      <c r="D290" s="167" t="s">
        <v>666</v>
      </c>
      <c r="E290" s="168" t="s">
        <v>795</v>
      </c>
      <c r="F290" s="168" t="s">
        <v>796</v>
      </c>
      <c r="G290" s="168" t="s">
        <v>924</v>
      </c>
      <c r="H290" s="40" t="s">
        <v>775</v>
      </c>
      <c r="I290" s="40" t="s">
        <v>724</v>
      </c>
      <c r="J290" s="40"/>
      <c r="K290" s="40" t="s">
        <v>733</v>
      </c>
      <c r="L290" s="165" t="s">
        <v>1215</v>
      </c>
      <c r="M290" s="40"/>
      <c r="N290" s="40"/>
      <c r="O290" s="165" t="s">
        <v>1215</v>
      </c>
      <c r="P290" s="165"/>
      <c r="Q290" s="165"/>
      <c r="R290" s="165"/>
      <c r="S290" s="40"/>
      <c r="T290" s="40"/>
      <c r="U290" s="165"/>
      <c r="V290" s="165" t="s">
        <v>1215</v>
      </c>
      <c r="W290" s="165"/>
      <c r="X290" s="165"/>
      <c r="Y290" s="40"/>
      <c r="Z290" s="40"/>
      <c r="AA290" s="165">
        <v>2</v>
      </c>
      <c r="AB290" s="165"/>
      <c r="AC290" s="165">
        <v>54</v>
      </c>
      <c r="AD290" s="165">
        <v>3</v>
      </c>
      <c r="AE290" s="40"/>
      <c r="AF290" s="40"/>
      <c r="AG290" s="40"/>
      <c r="AH290" s="40"/>
    </row>
    <row r="291" spans="1:34" x14ac:dyDescent="0.2">
      <c r="A291" s="165"/>
      <c r="B291" s="165" t="s">
        <v>914</v>
      </c>
      <c r="C291" s="170" t="s">
        <v>925</v>
      </c>
      <c r="D291" s="168"/>
      <c r="E291" s="168"/>
      <c r="F291" s="168"/>
      <c r="G291" s="168"/>
      <c r="H291" s="168"/>
      <c r="I291" s="40"/>
      <c r="J291" s="40"/>
      <c r="K291" s="40"/>
      <c r="L291" s="165"/>
      <c r="M291" s="40"/>
      <c r="N291" s="40"/>
      <c r="O291" s="165"/>
      <c r="P291" s="165"/>
      <c r="Q291" s="165"/>
      <c r="R291" s="165"/>
      <c r="S291" s="40"/>
      <c r="T291" s="40"/>
      <c r="U291" s="165"/>
      <c r="V291" s="165"/>
      <c r="W291" s="165"/>
      <c r="X291" s="165"/>
      <c r="Y291" s="40"/>
      <c r="Z291" s="40"/>
      <c r="AA291" s="165"/>
      <c r="AB291" s="165"/>
      <c r="AC291" s="165"/>
      <c r="AD291" s="165"/>
      <c r="AE291" s="40"/>
      <c r="AF291" s="40"/>
      <c r="AG291" s="40"/>
      <c r="AH291" s="40"/>
    </row>
    <row r="292" spans="1:34" x14ac:dyDescent="0.2">
      <c r="A292" s="165">
        <v>72</v>
      </c>
      <c r="B292" s="200" t="s">
        <v>167</v>
      </c>
      <c r="C292" s="166" t="s">
        <v>734</v>
      </c>
      <c r="D292" s="167" t="s">
        <v>1017</v>
      </c>
      <c r="E292" s="167" t="s">
        <v>798</v>
      </c>
      <c r="F292" s="167" t="s">
        <v>799</v>
      </c>
      <c r="G292" s="168" t="s">
        <v>800</v>
      </c>
      <c r="H292" s="40" t="s">
        <v>775</v>
      </c>
      <c r="I292" s="40" t="s">
        <v>724</v>
      </c>
      <c r="J292" s="40"/>
      <c r="K292" s="40" t="s">
        <v>349</v>
      </c>
      <c r="L292" s="165" t="s">
        <v>1215</v>
      </c>
      <c r="M292" s="40"/>
      <c r="N292" s="40"/>
      <c r="O292" s="165" t="s">
        <v>1215</v>
      </c>
      <c r="P292" s="165"/>
      <c r="Q292" s="165"/>
      <c r="R292" s="165"/>
      <c r="S292" s="40"/>
      <c r="T292" s="40"/>
      <c r="U292" s="165"/>
      <c r="V292" s="165" t="s">
        <v>1215</v>
      </c>
      <c r="W292" s="165"/>
      <c r="X292" s="165"/>
      <c r="Y292" s="40"/>
      <c r="Z292" s="40"/>
      <c r="AA292" s="165">
        <v>3</v>
      </c>
      <c r="AB292" s="165"/>
      <c r="AC292" s="165">
        <v>67</v>
      </c>
      <c r="AD292" s="165">
        <v>5</v>
      </c>
      <c r="AE292" s="40"/>
      <c r="AF292" s="40"/>
      <c r="AG292" s="40"/>
      <c r="AH292" s="40"/>
    </row>
    <row r="293" spans="1:34" x14ac:dyDescent="0.2">
      <c r="A293" s="165"/>
      <c r="B293" s="165" t="s">
        <v>137</v>
      </c>
      <c r="C293" s="170" t="s">
        <v>714</v>
      </c>
      <c r="D293" s="168"/>
      <c r="E293" s="168"/>
      <c r="F293" s="168"/>
      <c r="G293" s="168"/>
      <c r="H293" s="168"/>
      <c r="I293" s="40"/>
      <c r="J293" s="40"/>
      <c r="K293" s="40"/>
      <c r="L293" s="165"/>
      <c r="M293" s="40"/>
      <c r="N293" s="40"/>
      <c r="O293" s="165"/>
      <c r="P293" s="165"/>
      <c r="Q293" s="165"/>
      <c r="R293" s="165"/>
      <c r="S293" s="40"/>
      <c r="T293" s="40"/>
      <c r="U293" s="165"/>
      <c r="V293" s="165"/>
      <c r="W293" s="165"/>
      <c r="X293" s="165"/>
      <c r="Y293" s="40"/>
      <c r="Z293" s="40"/>
      <c r="AA293" s="165"/>
      <c r="AB293" s="165"/>
      <c r="AC293" s="165"/>
      <c r="AD293" s="165"/>
      <c r="AE293" s="40"/>
      <c r="AF293" s="40"/>
      <c r="AG293" s="40"/>
      <c r="AH293" s="40"/>
    </row>
    <row r="294" spans="1:34" x14ac:dyDescent="0.2">
      <c r="A294" s="165"/>
      <c r="B294" s="165" t="s">
        <v>139</v>
      </c>
      <c r="C294" s="170" t="s">
        <v>954</v>
      </c>
      <c r="D294" s="168"/>
      <c r="E294" s="168"/>
      <c r="F294" s="168"/>
      <c r="G294" s="168"/>
      <c r="H294" s="168"/>
      <c r="I294" s="40"/>
      <c r="J294" s="40"/>
      <c r="K294" s="40"/>
      <c r="L294" s="165"/>
      <c r="M294" s="40"/>
      <c r="N294" s="40"/>
      <c r="O294" s="165"/>
      <c r="P294" s="165"/>
      <c r="Q294" s="165"/>
      <c r="R294" s="165"/>
      <c r="S294" s="40"/>
      <c r="T294" s="40"/>
      <c r="U294" s="165"/>
      <c r="V294" s="165"/>
      <c r="W294" s="165"/>
      <c r="X294" s="165"/>
      <c r="Y294" s="40"/>
      <c r="Z294" s="40"/>
      <c r="AA294" s="165"/>
      <c r="AB294" s="165"/>
      <c r="AC294" s="165"/>
      <c r="AD294" s="165"/>
      <c r="AE294" s="40"/>
      <c r="AF294" s="40"/>
      <c r="AG294" s="40"/>
      <c r="AH294" s="40"/>
    </row>
    <row r="295" spans="1:34" x14ac:dyDescent="0.2">
      <c r="A295" s="165">
        <v>73</v>
      </c>
      <c r="B295" s="200" t="s">
        <v>167</v>
      </c>
      <c r="C295" s="166" t="s">
        <v>681</v>
      </c>
      <c r="D295" s="167" t="s">
        <v>912</v>
      </c>
      <c r="E295" s="167" t="s">
        <v>801</v>
      </c>
      <c r="F295" s="167" t="s">
        <v>802</v>
      </c>
      <c r="G295" s="168" t="s">
        <v>778</v>
      </c>
      <c r="H295" s="40" t="s">
        <v>775</v>
      </c>
      <c r="I295" s="40" t="s">
        <v>735</v>
      </c>
      <c r="J295" s="40" t="s">
        <v>583</v>
      </c>
      <c r="K295" s="40"/>
      <c r="L295" s="165" t="s">
        <v>1215</v>
      </c>
      <c r="M295" s="40"/>
      <c r="N295" s="40"/>
      <c r="O295" s="165" t="s">
        <v>1215</v>
      </c>
      <c r="P295" s="165"/>
      <c r="Q295" s="165"/>
      <c r="R295" s="165"/>
      <c r="S295" s="40"/>
      <c r="T295" s="40"/>
      <c r="U295" s="165"/>
      <c r="V295" s="165" t="s">
        <v>1215</v>
      </c>
      <c r="W295" s="165"/>
      <c r="X295" s="165"/>
      <c r="Y295" s="40"/>
      <c r="Z295" s="40"/>
      <c r="AA295" s="165">
        <v>4</v>
      </c>
      <c r="AB295" s="165"/>
      <c r="AC295" s="165">
        <v>28</v>
      </c>
      <c r="AD295" s="165">
        <v>3</v>
      </c>
      <c r="AE295" s="40"/>
      <c r="AF295" s="40"/>
      <c r="AG295" s="40"/>
      <c r="AH295" s="40"/>
    </row>
    <row r="296" spans="1:34" x14ac:dyDescent="0.2">
      <c r="A296" s="165"/>
      <c r="B296" s="165" t="s">
        <v>213</v>
      </c>
      <c r="C296" s="170" t="s">
        <v>963</v>
      </c>
      <c r="D296" s="168"/>
      <c r="E296" s="168"/>
      <c r="F296" s="168"/>
      <c r="G296" s="168"/>
      <c r="H296" s="40"/>
      <c r="I296" s="40"/>
      <c r="J296" s="40"/>
      <c r="K296" s="40"/>
      <c r="L296" s="165"/>
      <c r="M296" s="40"/>
      <c r="N296" s="40"/>
      <c r="O296" s="165"/>
      <c r="P296" s="165"/>
      <c r="Q296" s="165"/>
      <c r="R296" s="165"/>
      <c r="S296" s="40"/>
      <c r="T296" s="40"/>
      <c r="U296" s="165"/>
      <c r="V296" s="165"/>
      <c r="W296" s="165"/>
      <c r="X296" s="165"/>
      <c r="Y296" s="40"/>
      <c r="Z296" s="40"/>
      <c r="AA296" s="165"/>
      <c r="AB296" s="165"/>
      <c r="AC296" s="165"/>
      <c r="AD296" s="165"/>
      <c r="AE296" s="40"/>
      <c r="AF296" s="40"/>
      <c r="AG296" s="40"/>
      <c r="AH296" s="40"/>
    </row>
    <row r="297" spans="1:34" x14ac:dyDescent="0.2">
      <c r="A297" s="165"/>
      <c r="B297" s="165" t="s">
        <v>139</v>
      </c>
      <c r="C297" s="170" t="s">
        <v>964</v>
      </c>
      <c r="D297" s="168"/>
      <c r="E297" s="168"/>
      <c r="F297" s="168"/>
      <c r="G297" s="168"/>
      <c r="H297" s="40"/>
      <c r="I297" s="40"/>
      <c r="J297" s="40"/>
      <c r="K297" s="40"/>
      <c r="L297" s="165"/>
      <c r="M297" s="40"/>
      <c r="N297" s="40"/>
      <c r="O297" s="165"/>
      <c r="P297" s="165"/>
      <c r="Q297" s="165"/>
      <c r="R297" s="165"/>
      <c r="S297" s="40"/>
      <c r="T297" s="40"/>
      <c r="U297" s="165"/>
      <c r="V297" s="165"/>
      <c r="W297" s="165"/>
      <c r="X297" s="165"/>
      <c r="Y297" s="40"/>
      <c r="Z297" s="40"/>
      <c r="AA297" s="165"/>
      <c r="AB297" s="165"/>
      <c r="AC297" s="165"/>
      <c r="AD297" s="165"/>
      <c r="AE297" s="40"/>
      <c r="AF297" s="40"/>
      <c r="AG297" s="40"/>
      <c r="AH297" s="40"/>
    </row>
    <row r="298" spans="1:34" x14ac:dyDescent="0.2">
      <c r="A298" s="165"/>
      <c r="B298" s="165" t="s">
        <v>139</v>
      </c>
      <c r="C298" s="170" t="s">
        <v>965</v>
      </c>
      <c r="D298" s="168"/>
      <c r="E298" s="168"/>
      <c r="F298" s="168"/>
      <c r="G298" s="168"/>
      <c r="H298" s="40"/>
      <c r="I298" s="40"/>
      <c r="J298" s="40"/>
      <c r="K298" s="40"/>
      <c r="L298" s="165"/>
      <c r="M298" s="40"/>
      <c r="N298" s="40"/>
      <c r="O298" s="165"/>
      <c r="P298" s="165"/>
      <c r="Q298" s="165"/>
      <c r="R298" s="165"/>
      <c r="S298" s="40"/>
      <c r="T298" s="40"/>
      <c r="U298" s="165"/>
      <c r="V298" s="165"/>
      <c r="W298" s="165"/>
      <c r="X298" s="165"/>
      <c r="Y298" s="40"/>
      <c r="Z298" s="40"/>
      <c r="AA298" s="165"/>
      <c r="AB298" s="165"/>
      <c r="AC298" s="165"/>
      <c r="AD298" s="165"/>
      <c r="AE298" s="40"/>
      <c r="AF298" s="40"/>
      <c r="AG298" s="40"/>
      <c r="AH298" s="40"/>
    </row>
    <row r="299" spans="1:34" x14ac:dyDescent="0.2">
      <c r="A299" s="165">
        <v>74</v>
      </c>
      <c r="B299" s="200" t="s">
        <v>167</v>
      </c>
      <c r="C299" s="166" t="s">
        <v>736</v>
      </c>
      <c r="D299" s="167" t="s">
        <v>955</v>
      </c>
      <c r="E299" s="167" t="s">
        <v>803</v>
      </c>
      <c r="F299" s="167" t="s">
        <v>804</v>
      </c>
      <c r="G299" s="168" t="s">
        <v>772</v>
      </c>
      <c r="H299" s="169" t="s">
        <v>775</v>
      </c>
      <c r="I299" s="40" t="s">
        <v>617</v>
      </c>
      <c r="J299" s="40"/>
      <c r="K299" s="40" t="s">
        <v>349</v>
      </c>
      <c r="L299" s="165" t="s">
        <v>1215</v>
      </c>
      <c r="M299" s="40"/>
      <c r="N299" s="40"/>
      <c r="O299" s="165" t="s">
        <v>1215</v>
      </c>
      <c r="P299" s="165"/>
      <c r="Q299" s="165"/>
      <c r="R299" s="165"/>
      <c r="S299" s="40"/>
      <c r="T299" s="40"/>
      <c r="U299" s="165"/>
      <c r="V299" s="165" t="s">
        <v>1215</v>
      </c>
      <c r="W299" s="165"/>
      <c r="X299" s="165"/>
      <c r="Y299" s="40"/>
      <c r="Z299" s="40"/>
      <c r="AA299" s="165">
        <v>7</v>
      </c>
      <c r="AB299" s="165"/>
      <c r="AC299" s="165">
        <v>54</v>
      </c>
      <c r="AD299" s="165">
        <v>6</v>
      </c>
      <c r="AE299" s="40"/>
      <c r="AF299" s="40"/>
      <c r="AG299" s="40"/>
      <c r="AH299" s="40"/>
    </row>
    <row r="300" spans="1:34" x14ac:dyDescent="0.2">
      <c r="A300" s="165"/>
      <c r="B300" s="165" t="s">
        <v>238</v>
      </c>
      <c r="C300" s="170" t="s">
        <v>962</v>
      </c>
      <c r="D300" s="168"/>
      <c r="E300" s="168"/>
      <c r="F300" s="168"/>
      <c r="G300" s="168"/>
      <c r="H300" s="168"/>
      <c r="I300" s="40"/>
      <c r="J300" s="40"/>
      <c r="K300" s="40"/>
      <c r="L300" s="165"/>
      <c r="M300" s="40"/>
      <c r="N300" s="40"/>
      <c r="O300" s="165"/>
      <c r="P300" s="165"/>
      <c r="Q300" s="165"/>
      <c r="R300" s="165"/>
      <c r="S300" s="40"/>
      <c r="T300" s="40"/>
      <c r="U300" s="165"/>
      <c r="V300" s="165"/>
      <c r="W300" s="165"/>
      <c r="X300" s="165"/>
      <c r="Y300" s="40"/>
      <c r="Z300" s="40"/>
      <c r="AA300" s="165"/>
      <c r="AB300" s="165"/>
      <c r="AC300" s="165"/>
      <c r="AD300" s="165"/>
      <c r="AE300" s="40"/>
      <c r="AF300" s="40"/>
      <c r="AG300" s="40"/>
      <c r="AH300" s="40"/>
    </row>
    <row r="301" spans="1:34" x14ac:dyDescent="0.2">
      <c r="A301" s="165"/>
      <c r="B301" s="165" t="s">
        <v>956</v>
      </c>
      <c r="C301" s="170" t="s">
        <v>961</v>
      </c>
      <c r="D301" s="168"/>
      <c r="E301" s="168"/>
      <c r="F301" s="168"/>
      <c r="G301" s="168"/>
      <c r="H301" s="168"/>
      <c r="I301" s="40"/>
      <c r="J301" s="40"/>
      <c r="K301" s="40"/>
      <c r="L301" s="165"/>
      <c r="M301" s="40"/>
      <c r="N301" s="40"/>
      <c r="O301" s="165"/>
      <c r="P301" s="165"/>
      <c r="Q301" s="165"/>
      <c r="R301" s="165"/>
      <c r="S301" s="40"/>
      <c r="T301" s="40"/>
      <c r="U301" s="165"/>
      <c r="V301" s="165"/>
      <c r="W301" s="165"/>
      <c r="X301" s="165"/>
      <c r="Y301" s="40"/>
      <c r="Z301" s="40"/>
      <c r="AA301" s="165"/>
      <c r="AB301" s="165"/>
      <c r="AC301" s="165"/>
      <c r="AD301" s="165"/>
      <c r="AE301" s="40"/>
      <c r="AF301" s="40"/>
      <c r="AG301" s="40"/>
      <c r="AH301" s="40"/>
    </row>
    <row r="302" spans="1:34" x14ac:dyDescent="0.2">
      <c r="A302" s="165"/>
      <c r="B302" s="165" t="s">
        <v>213</v>
      </c>
      <c r="C302" s="170" t="s">
        <v>960</v>
      </c>
      <c r="D302" s="168"/>
      <c r="E302" s="168"/>
      <c r="F302" s="168"/>
      <c r="G302" s="168"/>
      <c r="H302" s="168"/>
      <c r="I302" s="40"/>
      <c r="J302" s="40"/>
      <c r="K302" s="40"/>
      <c r="L302" s="165"/>
      <c r="M302" s="40"/>
      <c r="N302" s="40"/>
      <c r="O302" s="165"/>
      <c r="P302" s="165"/>
      <c r="Q302" s="165"/>
      <c r="R302" s="165"/>
      <c r="S302" s="40"/>
      <c r="T302" s="40"/>
      <c r="U302" s="165"/>
      <c r="V302" s="165"/>
      <c r="W302" s="165"/>
      <c r="X302" s="165"/>
      <c r="Y302" s="40"/>
      <c r="Z302" s="40"/>
      <c r="AA302" s="165"/>
      <c r="AB302" s="165"/>
      <c r="AC302" s="165"/>
      <c r="AD302" s="165"/>
      <c r="AE302" s="40"/>
      <c r="AF302" s="40"/>
      <c r="AG302" s="40"/>
      <c r="AH302" s="40"/>
    </row>
    <row r="303" spans="1:34" x14ac:dyDescent="0.2">
      <c r="A303" s="165"/>
      <c r="B303" s="165" t="s">
        <v>374</v>
      </c>
      <c r="C303" s="170" t="s">
        <v>959</v>
      </c>
      <c r="D303" s="168"/>
      <c r="E303" s="168"/>
      <c r="F303" s="168"/>
      <c r="G303" s="168"/>
      <c r="H303" s="168"/>
      <c r="I303" s="40"/>
      <c r="J303" s="40"/>
      <c r="K303" s="40"/>
      <c r="L303" s="165"/>
      <c r="M303" s="40"/>
      <c r="N303" s="40"/>
      <c r="O303" s="165"/>
      <c r="P303" s="165"/>
      <c r="Q303" s="165"/>
      <c r="R303" s="165"/>
      <c r="S303" s="40"/>
      <c r="T303" s="40"/>
      <c r="U303" s="165"/>
      <c r="V303" s="165"/>
      <c r="W303" s="165"/>
      <c r="X303" s="165"/>
      <c r="Y303" s="40"/>
      <c r="Z303" s="40"/>
      <c r="AA303" s="165"/>
      <c r="AB303" s="165"/>
      <c r="AC303" s="165"/>
      <c r="AD303" s="165"/>
      <c r="AE303" s="40"/>
      <c r="AF303" s="40"/>
      <c r="AG303" s="40"/>
      <c r="AH303" s="40"/>
    </row>
    <row r="304" spans="1:34" x14ac:dyDescent="0.2">
      <c r="A304" s="165"/>
      <c r="B304" s="165" t="s">
        <v>620</v>
      </c>
      <c r="C304" s="170" t="s">
        <v>958</v>
      </c>
      <c r="D304" s="168"/>
      <c r="E304" s="168"/>
      <c r="F304" s="168"/>
      <c r="G304" s="168"/>
      <c r="H304" s="168"/>
      <c r="I304" s="40"/>
      <c r="J304" s="40"/>
      <c r="K304" s="40"/>
      <c r="L304" s="165"/>
      <c r="M304" s="40"/>
      <c r="N304" s="40"/>
      <c r="O304" s="165"/>
      <c r="P304" s="165"/>
      <c r="Q304" s="165"/>
      <c r="R304" s="165"/>
      <c r="S304" s="40"/>
      <c r="T304" s="40"/>
      <c r="U304" s="165"/>
      <c r="V304" s="165"/>
      <c r="W304" s="165"/>
      <c r="X304" s="165"/>
      <c r="Y304" s="40"/>
      <c r="Z304" s="40"/>
      <c r="AA304" s="165"/>
      <c r="AB304" s="165"/>
      <c r="AC304" s="165"/>
      <c r="AD304" s="165"/>
      <c r="AE304" s="40"/>
      <c r="AF304" s="40"/>
      <c r="AG304" s="40"/>
      <c r="AH304" s="40"/>
    </row>
    <row r="305" spans="1:34" x14ac:dyDescent="0.2">
      <c r="A305" s="165"/>
      <c r="B305" s="165" t="s">
        <v>139</v>
      </c>
      <c r="C305" s="170" t="s">
        <v>957</v>
      </c>
      <c r="D305" s="168"/>
      <c r="E305" s="168"/>
      <c r="F305" s="168"/>
      <c r="G305" s="168"/>
      <c r="H305" s="168"/>
      <c r="I305" s="40"/>
      <c r="J305" s="40"/>
      <c r="K305" s="40"/>
      <c r="L305" s="165"/>
      <c r="M305" s="40"/>
      <c r="N305" s="40"/>
      <c r="O305" s="165"/>
      <c r="P305" s="165"/>
      <c r="Q305" s="165"/>
      <c r="R305" s="165"/>
      <c r="S305" s="40"/>
      <c r="T305" s="40"/>
      <c r="U305" s="165"/>
      <c r="V305" s="165"/>
      <c r="W305" s="165"/>
      <c r="X305" s="165"/>
      <c r="Y305" s="40"/>
      <c r="Z305" s="40"/>
      <c r="AA305" s="165"/>
      <c r="AB305" s="165"/>
      <c r="AC305" s="165"/>
      <c r="AD305" s="165"/>
      <c r="AE305" s="40"/>
      <c r="AF305" s="40"/>
      <c r="AG305" s="40"/>
      <c r="AH305" s="40"/>
    </row>
    <row r="306" spans="1:34" x14ac:dyDescent="0.2">
      <c r="A306" s="165">
        <v>75</v>
      </c>
      <c r="B306" s="200" t="s">
        <v>167</v>
      </c>
      <c r="C306" s="166" t="s">
        <v>690</v>
      </c>
      <c r="D306" s="167" t="s">
        <v>691</v>
      </c>
      <c r="E306" s="167" t="s">
        <v>805</v>
      </c>
      <c r="F306" s="168" t="s">
        <v>806</v>
      </c>
      <c r="G306" s="168" t="s">
        <v>772</v>
      </c>
      <c r="H306" s="40" t="s">
        <v>775</v>
      </c>
      <c r="I306" s="40" t="s">
        <v>738</v>
      </c>
      <c r="J306" s="40" t="s">
        <v>126</v>
      </c>
      <c r="K306" s="40"/>
      <c r="L306" s="165" t="s">
        <v>1215</v>
      </c>
      <c r="M306" s="40"/>
      <c r="N306" s="40"/>
      <c r="O306" s="165" t="s">
        <v>1215</v>
      </c>
      <c r="P306" s="165"/>
      <c r="Q306" s="165"/>
      <c r="R306" s="165"/>
      <c r="S306" s="40"/>
      <c r="T306" s="40"/>
      <c r="U306" s="165"/>
      <c r="V306" s="165" t="s">
        <v>1215</v>
      </c>
      <c r="W306" s="165"/>
      <c r="X306" s="165"/>
      <c r="Y306" s="40"/>
      <c r="Z306" s="40"/>
      <c r="AA306" s="165">
        <v>3</v>
      </c>
      <c r="AB306" s="165"/>
      <c r="AC306" s="165">
        <v>54</v>
      </c>
      <c r="AD306" s="165">
        <v>3</v>
      </c>
      <c r="AE306" s="40"/>
      <c r="AF306" s="40"/>
      <c r="AG306" s="40"/>
      <c r="AH306" s="40"/>
    </row>
    <row r="307" spans="1:34" x14ac:dyDescent="0.2">
      <c r="A307" s="165"/>
      <c r="B307" s="165" t="s">
        <v>238</v>
      </c>
      <c r="C307" s="170" t="s">
        <v>991</v>
      </c>
      <c r="D307" s="168"/>
      <c r="E307" s="168"/>
      <c r="F307" s="168"/>
      <c r="G307" s="168"/>
      <c r="H307" s="40"/>
      <c r="I307" s="40"/>
      <c r="J307" s="40"/>
      <c r="K307" s="40"/>
      <c r="L307" s="165"/>
      <c r="M307" s="40"/>
      <c r="N307" s="40"/>
      <c r="O307" s="165"/>
      <c r="P307" s="165"/>
      <c r="Q307" s="165"/>
      <c r="R307" s="165"/>
      <c r="S307" s="40"/>
      <c r="T307" s="40"/>
      <c r="U307" s="165"/>
      <c r="V307" s="165"/>
      <c r="W307" s="165"/>
      <c r="X307" s="165"/>
      <c r="Y307" s="40"/>
      <c r="Z307" s="40"/>
      <c r="AA307" s="165"/>
      <c r="AB307" s="165"/>
      <c r="AC307" s="165"/>
      <c r="AD307" s="165"/>
      <c r="AE307" s="40"/>
      <c r="AF307" s="40"/>
      <c r="AG307" s="40"/>
      <c r="AH307" s="40"/>
    </row>
    <row r="308" spans="1:34" x14ac:dyDescent="0.2">
      <c r="A308" s="165"/>
      <c r="B308" s="165" t="s">
        <v>250</v>
      </c>
      <c r="C308" s="170" t="s">
        <v>992</v>
      </c>
      <c r="D308" s="168"/>
      <c r="E308" s="168"/>
      <c r="F308" s="168"/>
      <c r="G308" s="168"/>
      <c r="H308" s="40"/>
      <c r="I308" s="40"/>
      <c r="J308" s="40"/>
      <c r="K308" s="40"/>
      <c r="L308" s="165"/>
      <c r="M308" s="40"/>
      <c r="N308" s="40"/>
      <c r="O308" s="165"/>
      <c r="P308" s="165"/>
      <c r="Q308" s="165"/>
      <c r="R308" s="165"/>
      <c r="S308" s="40"/>
      <c r="T308" s="40"/>
      <c r="U308" s="165"/>
      <c r="V308" s="165"/>
      <c r="W308" s="165"/>
      <c r="X308" s="165"/>
      <c r="Y308" s="40"/>
      <c r="Z308" s="40"/>
      <c r="AA308" s="165"/>
      <c r="AB308" s="165"/>
      <c r="AC308" s="165"/>
      <c r="AD308" s="165"/>
      <c r="AE308" s="40"/>
      <c r="AF308" s="40"/>
      <c r="AG308" s="40"/>
      <c r="AH308" s="40"/>
    </row>
    <row r="309" spans="1:34" x14ac:dyDescent="0.2">
      <c r="A309" s="165">
        <v>76</v>
      </c>
      <c r="B309" s="200" t="s">
        <v>167</v>
      </c>
      <c r="C309" s="166" t="s">
        <v>693</v>
      </c>
      <c r="D309" s="168"/>
      <c r="E309" s="168" t="s">
        <v>807</v>
      </c>
      <c r="F309" s="168" t="s">
        <v>808</v>
      </c>
      <c r="G309" s="168" t="s">
        <v>772</v>
      </c>
      <c r="H309" s="40" t="s">
        <v>775</v>
      </c>
      <c r="I309" s="40" t="s">
        <v>737</v>
      </c>
      <c r="J309" s="40" t="s">
        <v>39</v>
      </c>
      <c r="K309" s="40"/>
      <c r="L309" s="165" t="s">
        <v>1215</v>
      </c>
      <c r="M309" s="40"/>
      <c r="N309" s="40"/>
      <c r="O309" s="165" t="s">
        <v>1215</v>
      </c>
      <c r="P309" s="165"/>
      <c r="Q309" s="165"/>
      <c r="R309" s="165"/>
      <c r="S309" s="40"/>
      <c r="T309" s="40"/>
      <c r="U309" s="165"/>
      <c r="V309" s="165" t="s">
        <v>1215</v>
      </c>
      <c r="W309" s="165"/>
      <c r="X309" s="165"/>
      <c r="Y309" s="40"/>
      <c r="Z309" s="40"/>
      <c r="AA309" s="165">
        <v>4</v>
      </c>
      <c r="AB309" s="165"/>
      <c r="AC309" s="165">
        <v>54</v>
      </c>
      <c r="AD309" s="165">
        <v>4</v>
      </c>
      <c r="AE309" s="40"/>
      <c r="AF309" s="40"/>
      <c r="AG309" s="40"/>
      <c r="AH309" s="40"/>
    </row>
    <row r="310" spans="1:34" x14ac:dyDescent="0.2">
      <c r="A310" s="165"/>
      <c r="B310" s="165" t="s">
        <v>238</v>
      </c>
      <c r="C310" s="170" t="s">
        <v>993</v>
      </c>
      <c r="D310" s="168"/>
      <c r="E310" s="168"/>
      <c r="F310" s="168"/>
      <c r="G310" s="168"/>
      <c r="H310" s="40"/>
      <c r="I310" s="40"/>
      <c r="J310" s="40"/>
      <c r="K310" s="40"/>
      <c r="L310" s="165"/>
      <c r="M310" s="40"/>
      <c r="N310" s="40"/>
      <c r="O310" s="165"/>
      <c r="P310" s="165"/>
      <c r="Q310" s="165"/>
      <c r="R310" s="165"/>
      <c r="S310" s="40"/>
      <c r="T310" s="40"/>
      <c r="U310" s="165"/>
      <c r="V310" s="165"/>
      <c r="W310" s="165"/>
      <c r="X310" s="165"/>
      <c r="Y310" s="40"/>
      <c r="Z310" s="40"/>
      <c r="AA310" s="165"/>
      <c r="AB310" s="165"/>
      <c r="AC310" s="165"/>
      <c r="AD310" s="165"/>
      <c r="AE310" s="40"/>
      <c r="AF310" s="40"/>
      <c r="AG310" s="40"/>
      <c r="AH310" s="40"/>
    </row>
    <row r="311" spans="1:34" x14ac:dyDescent="0.2">
      <c r="A311" s="165"/>
      <c r="B311" s="165" t="s">
        <v>250</v>
      </c>
      <c r="C311" s="170" t="s">
        <v>994</v>
      </c>
      <c r="D311" s="168"/>
      <c r="E311" s="168"/>
      <c r="F311" s="168"/>
      <c r="G311" s="168"/>
      <c r="H311" s="40"/>
      <c r="I311" s="40"/>
      <c r="J311" s="40"/>
      <c r="K311" s="40"/>
      <c r="L311" s="165"/>
      <c r="M311" s="40"/>
      <c r="N311" s="40"/>
      <c r="O311" s="165"/>
      <c r="P311" s="165"/>
      <c r="Q311" s="165"/>
      <c r="R311" s="165"/>
      <c r="S311" s="40"/>
      <c r="T311" s="40"/>
      <c r="U311" s="165"/>
      <c r="V311" s="165"/>
      <c r="W311" s="165"/>
      <c r="X311" s="165"/>
      <c r="Y311" s="40"/>
      <c r="Z311" s="40"/>
      <c r="AA311" s="165"/>
      <c r="AB311" s="165"/>
      <c r="AC311" s="165"/>
      <c r="AD311" s="165"/>
      <c r="AE311" s="40"/>
      <c r="AF311" s="40"/>
      <c r="AG311" s="40"/>
      <c r="AH311" s="40"/>
    </row>
    <row r="312" spans="1:34" x14ac:dyDescent="0.2">
      <c r="A312" s="165"/>
      <c r="B312" s="165" t="s">
        <v>995</v>
      </c>
      <c r="C312" s="170" t="s">
        <v>696</v>
      </c>
      <c r="D312" s="168"/>
      <c r="E312" s="168"/>
      <c r="F312" s="168"/>
      <c r="G312" s="168"/>
      <c r="H312" s="40"/>
      <c r="I312" s="40"/>
      <c r="J312" s="40"/>
      <c r="K312" s="40"/>
      <c r="L312" s="165"/>
      <c r="M312" s="40"/>
      <c r="N312" s="40"/>
      <c r="O312" s="165"/>
      <c r="P312" s="165"/>
      <c r="Q312" s="165"/>
      <c r="R312" s="165"/>
      <c r="S312" s="40"/>
      <c r="T312" s="40"/>
      <c r="U312" s="165"/>
      <c r="V312" s="165"/>
      <c r="W312" s="165"/>
      <c r="X312" s="165"/>
      <c r="Y312" s="40"/>
      <c r="Z312" s="40"/>
      <c r="AA312" s="165"/>
      <c r="AB312" s="165"/>
      <c r="AC312" s="165"/>
      <c r="AD312" s="165"/>
      <c r="AE312" s="40"/>
      <c r="AF312" s="40"/>
      <c r="AG312" s="40"/>
      <c r="AH312" s="40"/>
    </row>
    <row r="313" spans="1:34" x14ac:dyDescent="0.2">
      <c r="A313" s="165">
        <v>77</v>
      </c>
      <c r="B313" s="200" t="s">
        <v>167</v>
      </c>
      <c r="C313" s="166" t="s">
        <v>696</v>
      </c>
      <c r="D313" s="167" t="s">
        <v>697</v>
      </c>
      <c r="E313" s="168" t="s">
        <v>809</v>
      </c>
      <c r="F313" s="168" t="s">
        <v>771</v>
      </c>
      <c r="G313" s="168" t="s">
        <v>772</v>
      </c>
      <c r="H313" s="40" t="s">
        <v>775</v>
      </c>
      <c r="I313" s="40" t="s">
        <v>739</v>
      </c>
      <c r="J313" s="40" t="s">
        <v>39</v>
      </c>
      <c r="K313" s="40"/>
      <c r="L313" s="165" t="s">
        <v>1215</v>
      </c>
      <c r="M313" s="40"/>
      <c r="N313" s="40"/>
      <c r="O313" s="165" t="s">
        <v>1215</v>
      </c>
      <c r="P313" s="165"/>
      <c r="Q313" s="165"/>
      <c r="R313" s="165"/>
      <c r="S313" s="40"/>
      <c r="T313" s="40"/>
      <c r="U313" s="165"/>
      <c r="V313" s="165" t="s">
        <v>1215</v>
      </c>
      <c r="W313" s="165"/>
      <c r="X313" s="165"/>
      <c r="Y313" s="40"/>
      <c r="Z313" s="40"/>
      <c r="AA313" s="165">
        <v>4</v>
      </c>
      <c r="AB313" s="165"/>
      <c r="AC313" s="165">
        <v>54</v>
      </c>
      <c r="AD313" s="165">
        <v>4</v>
      </c>
      <c r="AE313" s="40"/>
      <c r="AF313" s="40"/>
      <c r="AG313" s="40"/>
      <c r="AH313" s="40"/>
    </row>
    <row r="314" spans="1:34" x14ac:dyDescent="0.2">
      <c r="A314" s="165"/>
      <c r="B314" s="165" t="s">
        <v>238</v>
      </c>
      <c r="C314" s="170" t="s">
        <v>993</v>
      </c>
      <c r="D314" s="168"/>
      <c r="E314" s="168"/>
      <c r="F314" s="168"/>
      <c r="G314" s="168"/>
      <c r="H314" s="40"/>
      <c r="I314" s="40"/>
      <c r="J314" s="40"/>
      <c r="K314" s="40"/>
      <c r="L314" s="165"/>
      <c r="M314" s="40"/>
      <c r="N314" s="40"/>
      <c r="O314" s="165"/>
      <c r="P314" s="165"/>
      <c r="Q314" s="165"/>
      <c r="R314" s="165"/>
      <c r="S314" s="40"/>
      <c r="T314" s="40"/>
      <c r="U314" s="165"/>
      <c r="V314" s="165"/>
      <c r="W314" s="165"/>
      <c r="X314" s="165"/>
      <c r="Y314" s="40"/>
      <c r="Z314" s="40"/>
      <c r="AA314" s="165"/>
      <c r="AB314" s="165"/>
      <c r="AC314" s="165"/>
      <c r="AD314" s="165"/>
      <c r="AE314" s="40"/>
      <c r="AF314" s="40"/>
      <c r="AG314" s="40"/>
      <c r="AH314" s="40"/>
    </row>
    <row r="315" spans="1:34" x14ac:dyDescent="0.2">
      <c r="A315" s="165"/>
      <c r="B315" s="165" t="s">
        <v>250</v>
      </c>
      <c r="C315" s="170" t="s">
        <v>994</v>
      </c>
      <c r="D315" s="168"/>
      <c r="E315" s="168"/>
      <c r="F315" s="168"/>
      <c r="G315" s="168"/>
      <c r="H315" s="40"/>
      <c r="I315" s="40"/>
      <c r="J315" s="40"/>
      <c r="K315" s="40"/>
      <c r="L315" s="165"/>
      <c r="M315" s="40"/>
      <c r="N315" s="40"/>
      <c r="O315" s="165"/>
      <c r="P315" s="165"/>
      <c r="Q315" s="165"/>
      <c r="R315" s="165"/>
      <c r="S315" s="40"/>
      <c r="T315" s="40"/>
      <c r="U315" s="165"/>
      <c r="V315" s="165"/>
      <c r="W315" s="165"/>
      <c r="X315" s="165"/>
      <c r="Y315" s="40"/>
      <c r="Z315" s="40"/>
      <c r="AA315" s="165"/>
      <c r="AB315" s="165"/>
      <c r="AC315" s="165"/>
      <c r="AD315" s="165"/>
      <c r="AE315" s="40"/>
      <c r="AF315" s="40"/>
      <c r="AG315" s="40"/>
      <c r="AH315" s="40"/>
    </row>
    <row r="316" spans="1:34" x14ac:dyDescent="0.2">
      <c r="A316" s="165"/>
      <c r="B316" s="165" t="s">
        <v>996</v>
      </c>
      <c r="C316" s="170" t="s">
        <v>693</v>
      </c>
      <c r="D316" s="168"/>
      <c r="E316" s="168"/>
      <c r="F316" s="168"/>
      <c r="G316" s="168"/>
      <c r="H316" s="40"/>
      <c r="I316" s="40"/>
      <c r="J316" s="40"/>
      <c r="K316" s="40"/>
      <c r="L316" s="165"/>
      <c r="M316" s="40"/>
      <c r="N316" s="40"/>
      <c r="O316" s="165"/>
      <c r="P316" s="165"/>
      <c r="Q316" s="165"/>
      <c r="R316" s="165"/>
      <c r="S316" s="40"/>
      <c r="T316" s="40"/>
      <c r="U316" s="165"/>
      <c r="V316" s="165"/>
      <c r="W316" s="165"/>
      <c r="X316" s="165"/>
      <c r="Y316" s="40"/>
      <c r="Z316" s="40"/>
      <c r="AA316" s="165"/>
      <c r="AB316" s="165"/>
      <c r="AC316" s="165"/>
      <c r="AD316" s="165"/>
      <c r="AE316" s="40"/>
      <c r="AF316" s="40"/>
      <c r="AG316" s="40"/>
      <c r="AH316" s="40"/>
    </row>
    <row r="317" spans="1:34" x14ac:dyDescent="0.2">
      <c r="A317" s="165">
        <v>78</v>
      </c>
      <c r="B317" s="200" t="s">
        <v>167</v>
      </c>
      <c r="C317" s="166" t="s">
        <v>698</v>
      </c>
      <c r="D317" s="167" t="s">
        <v>699</v>
      </c>
      <c r="E317" s="167" t="s">
        <v>810</v>
      </c>
      <c r="F317" s="168" t="s">
        <v>811</v>
      </c>
      <c r="G317" s="168" t="s">
        <v>772</v>
      </c>
      <c r="H317" s="40" t="s">
        <v>775</v>
      </c>
      <c r="I317" s="40" t="s">
        <v>740</v>
      </c>
      <c r="J317" s="40" t="s">
        <v>38</v>
      </c>
      <c r="K317" s="40"/>
      <c r="L317" s="165" t="s">
        <v>1215</v>
      </c>
      <c r="M317" s="40"/>
      <c r="N317" s="40"/>
      <c r="O317" s="165" t="s">
        <v>1215</v>
      </c>
      <c r="P317" s="165"/>
      <c r="Q317" s="165"/>
      <c r="R317" s="165"/>
      <c r="S317" s="40"/>
      <c r="T317" s="40"/>
      <c r="U317" s="165"/>
      <c r="V317" s="165"/>
      <c r="W317" s="165"/>
      <c r="X317" s="165"/>
      <c r="Y317" s="40"/>
      <c r="Z317" s="40"/>
      <c r="AA317" s="165"/>
      <c r="AB317" s="165"/>
      <c r="AC317" s="165">
        <v>28</v>
      </c>
      <c r="AD317" s="165">
        <v>3</v>
      </c>
      <c r="AE317" s="40"/>
      <c r="AF317" s="40"/>
      <c r="AG317" s="40"/>
      <c r="AH317" s="40"/>
    </row>
    <row r="318" spans="1:34" x14ac:dyDescent="0.2">
      <c r="A318" s="165"/>
      <c r="B318" s="165" t="s">
        <v>139</v>
      </c>
      <c r="C318" s="170" t="s">
        <v>997</v>
      </c>
      <c r="D318" s="168"/>
      <c r="E318" s="168"/>
      <c r="F318" s="168"/>
      <c r="G318" s="168"/>
      <c r="H318" s="40"/>
      <c r="I318" s="40"/>
      <c r="J318" s="40"/>
      <c r="K318" s="40"/>
      <c r="L318" s="165"/>
      <c r="M318" s="40"/>
      <c r="N318" s="40"/>
      <c r="O318" s="165"/>
      <c r="P318" s="165"/>
      <c r="Q318" s="165"/>
      <c r="R318" s="165"/>
      <c r="S318" s="40"/>
      <c r="T318" s="40"/>
      <c r="U318" s="165"/>
      <c r="V318" s="165" t="s">
        <v>1215</v>
      </c>
      <c r="W318" s="165"/>
      <c r="X318" s="165"/>
      <c r="Y318" s="40"/>
      <c r="Z318" s="40"/>
      <c r="AA318" s="165">
        <v>3</v>
      </c>
      <c r="AB318" s="165"/>
      <c r="AC318" s="165"/>
      <c r="AD318" s="165"/>
      <c r="AE318" s="40"/>
      <c r="AF318" s="40"/>
      <c r="AG318" s="40"/>
      <c r="AH318" s="40"/>
    </row>
    <row r="319" spans="1:34" x14ac:dyDescent="0.2">
      <c r="A319" s="165"/>
      <c r="B319" s="165" t="s">
        <v>139</v>
      </c>
      <c r="C319" s="170" t="s">
        <v>998</v>
      </c>
      <c r="D319" s="168"/>
      <c r="E319" s="168"/>
      <c r="F319" s="168"/>
      <c r="G319" s="168"/>
      <c r="H319" s="40"/>
      <c r="I319" s="40"/>
      <c r="J319" s="40"/>
      <c r="K319" s="40"/>
      <c r="L319" s="165"/>
      <c r="M319" s="40"/>
      <c r="N319" s="40"/>
      <c r="O319" s="165"/>
      <c r="P319" s="165"/>
      <c r="Q319" s="165"/>
      <c r="R319" s="165"/>
      <c r="S319" s="40"/>
      <c r="T319" s="40"/>
      <c r="U319" s="165"/>
      <c r="V319" s="165"/>
      <c r="W319" s="165"/>
      <c r="X319" s="165"/>
      <c r="Y319" s="40"/>
      <c r="Z319" s="40"/>
      <c r="AA319" s="165"/>
      <c r="AB319" s="165"/>
      <c r="AC319" s="165"/>
      <c r="AD319" s="165"/>
      <c r="AE319" s="40"/>
      <c r="AF319" s="40"/>
      <c r="AG319" s="40"/>
      <c r="AH319" s="40"/>
    </row>
    <row r="320" spans="1:34" x14ac:dyDescent="0.2">
      <c r="A320" s="165">
        <v>79</v>
      </c>
      <c r="B320" s="200" t="s">
        <v>167</v>
      </c>
      <c r="C320" s="166" t="s">
        <v>741</v>
      </c>
      <c r="D320" s="167" t="s">
        <v>702</v>
      </c>
      <c r="E320" s="167" t="s">
        <v>812</v>
      </c>
      <c r="F320" s="168" t="s">
        <v>813</v>
      </c>
      <c r="G320" s="168" t="s">
        <v>772</v>
      </c>
      <c r="H320" s="40" t="s">
        <v>775</v>
      </c>
      <c r="I320" s="40" t="s">
        <v>742</v>
      </c>
      <c r="J320" s="40" t="s">
        <v>743</v>
      </c>
      <c r="K320" s="40"/>
      <c r="L320" s="165" t="s">
        <v>1215</v>
      </c>
      <c r="M320" s="40"/>
      <c r="N320" s="40"/>
      <c r="O320" s="165" t="s">
        <v>1215</v>
      </c>
      <c r="P320" s="165"/>
      <c r="Q320" s="165"/>
      <c r="R320" s="165"/>
      <c r="S320" s="40"/>
      <c r="T320" s="40"/>
      <c r="U320" s="165"/>
      <c r="V320" s="165" t="s">
        <v>1215</v>
      </c>
      <c r="W320" s="165"/>
      <c r="X320" s="165"/>
      <c r="Y320" s="40"/>
      <c r="Z320" s="40"/>
      <c r="AA320" s="165">
        <v>4</v>
      </c>
      <c r="AB320" s="165"/>
      <c r="AC320" s="165">
        <v>28</v>
      </c>
      <c r="AD320" s="165">
        <v>3</v>
      </c>
      <c r="AE320" s="40"/>
      <c r="AF320" s="40"/>
      <c r="AG320" s="40"/>
      <c r="AH320" s="40"/>
    </row>
    <row r="321" spans="1:34" x14ac:dyDescent="0.2">
      <c r="A321" s="165"/>
      <c r="B321" s="165" t="s">
        <v>213</v>
      </c>
      <c r="C321" s="170" t="s">
        <v>999</v>
      </c>
      <c r="D321" s="167"/>
      <c r="E321" s="167"/>
      <c r="F321" s="168"/>
      <c r="G321" s="168"/>
      <c r="H321" s="40"/>
      <c r="I321" s="40"/>
      <c r="J321" s="40"/>
      <c r="K321" s="40"/>
      <c r="L321" s="165"/>
      <c r="M321" s="40"/>
      <c r="N321" s="40"/>
      <c r="O321" s="165"/>
      <c r="P321" s="165"/>
      <c r="Q321" s="165"/>
      <c r="R321" s="165"/>
      <c r="S321" s="40"/>
      <c r="T321" s="40"/>
      <c r="U321" s="165"/>
      <c r="V321" s="165"/>
      <c r="W321" s="165"/>
      <c r="X321" s="165"/>
      <c r="Y321" s="40"/>
      <c r="Z321" s="40"/>
      <c r="AA321" s="165"/>
      <c r="AB321" s="165"/>
      <c r="AC321" s="165"/>
      <c r="AD321" s="165"/>
      <c r="AE321" s="40"/>
      <c r="AF321" s="40"/>
      <c r="AG321" s="40"/>
      <c r="AH321" s="40"/>
    </row>
    <row r="322" spans="1:34" x14ac:dyDescent="0.2">
      <c r="A322" s="165"/>
      <c r="B322" s="165" t="s">
        <v>139</v>
      </c>
      <c r="C322" s="170" t="s">
        <v>1000</v>
      </c>
      <c r="D322" s="167"/>
      <c r="E322" s="167"/>
      <c r="F322" s="168"/>
      <c r="G322" s="168"/>
      <c r="H322" s="40"/>
      <c r="I322" s="40"/>
      <c r="J322" s="40"/>
      <c r="K322" s="40"/>
      <c r="L322" s="165"/>
      <c r="M322" s="40"/>
      <c r="N322" s="40"/>
      <c r="O322" s="165"/>
      <c r="P322" s="165"/>
      <c r="Q322" s="165"/>
      <c r="R322" s="165"/>
      <c r="S322" s="40"/>
      <c r="T322" s="40"/>
      <c r="U322" s="165"/>
      <c r="V322" s="165"/>
      <c r="W322" s="165"/>
      <c r="X322" s="165"/>
      <c r="Y322" s="40"/>
      <c r="Z322" s="40"/>
      <c r="AA322" s="165"/>
      <c r="AB322" s="165"/>
      <c r="AC322" s="165"/>
      <c r="AD322" s="165"/>
      <c r="AE322" s="40"/>
      <c r="AF322" s="40"/>
      <c r="AG322" s="40"/>
      <c r="AH322" s="40"/>
    </row>
    <row r="323" spans="1:34" x14ac:dyDescent="0.2">
      <c r="A323" s="165"/>
      <c r="B323" s="165" t="s">
        <v>139</v>
      </c>
      <c r="C323" s="170" t="s">
        <v>1001</v>
      </c>
      <c r="D323" s="168"/>
      <c r="E323" s="168"/>
      <c r="F323" s="168"/>
      <c r="G323" s="168"/>
      <c r="H323" s="40"/>
      <c r="I323" s="40"/>
      <c r="J323" s="40"/>
      <c r="K323" s="40"/>
      <c r="L323" s="165"/>
      <c r="M323" s="40"/>
      <c r="N323" s="40"/>
      <c r="O323" s="165"/>
      <c r="P323" s="165"/>
      <c r="Q323" s="165"/>
      <c r="R323" s="165"/>
      <c r="S323" s="40"/>
      <c r="T323" s="40"/>
      <c r="U323" s="165"/>
      <c r="V323" s="165"/>
      <c r="W323" s="165"/>
      <c r="X323" s="165"/>
      <c r="Y323" s="40"/>
      <c r="Z323" s="40"/>
      <c r="AA323" s="165"/>
      <c r="AB323" s="165"/>
      <c r="AC323" s="165"/>
      <c r="AD323" s="165"/>
      <c r="AE323" s="40"/>
      <c r="AF323" s="40"/>
      <c r="AG323" s="40"/>
      <c r="AH323" s="40"/>
    </row>
    <row r="324" spans="1:34" x14ac:dyDescent="0.2">
      <c r="A324" s="165">
        <v>80</v>
      </c>
      <c r="B324" s="200" t="s">
        <v>167</v>
      </c>
      <c r="C324" s="166" t="s">
        <v>703</v>
      </c>
      <c r="D324" s="167" t="s">
        <v>704</v>
      </c>
      <c r="E324" s="167" t="s">
        <v>814</v>
      </c>
      <c r="F324" s="167" t="s">
        <v>771</v>
      </c>
      <c r="G324" s="168" t="s">
        <v>772</v>
      </c>
      <c r="H324" s="40" t="s">
        <v>775</v>
      </c>
      <c r="I324" s="40" t="s">
        <v>744</v>
      </c>
      <c r="J324" s="40" t="s">
        <v>745</v>
      </c>
      <c r="K324" s="40"/>
      <c r="L324" s="165" t="s">
        <v>1215</v>
      </c>
      <c r="M324" s="40"/>
      <c r="N324" s="40"/>
      <c r="O324" s="165" t="s">
        <v>1215</v>
      </c>
      <c r="P324" s="165"/>
      <c r="Q324" s="165"/>
      <c r="R324" s="165"/>
      <c r="S324" s="40"/>
      <c r="T324" s="40"/>
      <c r="U324" s="165"/>
      <c r="V324" s="165" t="s">
        <v>1215</v>
      </c>
      <c r="W324" s="165"/>
      <c r="X324" s="165"/>
      <c r="Y324" s="40"/>
      <c r="Z324" s="40"/>
      <c r="AA324" s="165">
        <v>3</v>
      </c>
      <c r="AB324" s="165"/>
      <c r="AC324" s="165">
        <v>28</v>
      </c>
      <c r="AD324" s="165">
        <v>4</v>
      </c>
      <c r="AE324" s="40"/>
      <c r="AF324" s="40"/>
      <c r="AG324" s="40"/>
      <c r="AH324" s="40"/>
    </row>
    <row r="325" spans="1:34" x14ac:dyDescent="0.2">
      <c r="A325" s="165"/>
      <c r="B325" s="165" t="s">
        <v>137</v>
      </c>
      <c r="C325" s="170" t="s">
        <v>1002</v>
      </c>
      <c r="D325" s="168"/>
      <c r="E325" s="168"/>
      <c r="F325" s="168"/>
      <c r="G325" s="168"/>
      <c r="H325" s="40"/>
      <c r="I325" s="40"/>
      <c r="J325" s="40"/>
      <c r="K325" s="40"/>
      <c r="L325" s="165"/>
      <c r="M325" s="40"/>
      <c r="N325" s="40"/>
      <c r="O325" s="165"/>
      <c r="P325" s="165"/>
      <c r="Q325" s="165"/>
      <c r="R325" s="165"/>
      <c r="S325" s="40"/>
      <c r="T325" s="40"/>
      <c r="U325" s="165"/>
      <c r="V325" s="165"/>
      <c r="W325" s="165"/>
      <c r="X325" s="165"/>
      <c r="Y325" s="40"/>
      <c r="Z325" s="40"/>
      <c r="AA325" s="165"/>
      <c r="AB325" s="165"/>
      <c r="AC325" s="165"/>
      <c r="AD325" s="165"/>
      <c r="AE325" s="40"/>
      <c r="AF325" s="40"/>
      <c r="AG325" s="40"/>
      <c r="AH325" s="40"/>
    </row>
    <row r="326" spans="1:34" x14ac:dyDescent="0.2">
      <c r="A326" s="165"/>
      <c r="B326" s="165" t="s">
        <v>139</v>
      </c>
      <c r="C326" s="170" t="s">
        <v>1003</v>
      </c>
      <c r="D326" s="168"/>
      <c r="E326" s="168"/>
      <c r="F326" s="168"/>
      <c r="G326" s="168"/>
      <c r="H326" s="40"/>
      <c r="I326" s="40"/>
      <c r="J326" s="40"/>
      <c r="K326" s="40"/>
      <c r="L326" s="165"/>
      <c r="M326" s="40"/>
      <c r="N326" s="40"/>
      <c r="O326" s="165"/>
      <c r="P326" s="165"/>
      <c r="Q326" s="165"/>
      <c r="R326" s="165"/>
      <c r="S326" s="40"/>
      <c r="T326" s="40"/>
      <c r="U326" s="165"/>
      <c r="V326" s="165"/>
      <c r="W326" s="165"/>
      <c r="X326" s="165"/>
      <c r="Y326" s="40"/>
      <c r="Z326" s="40"/>
      <c r="AA326" s="165"/>
      <c r="AB326" s="165"/>
      <c r="AC326" s="165"/>
      <c r="AD326" s="165"/>
      <c r="AE326" s="40"/>
      <c r="AF326" s="40"/>
      <c r="AG326" s="40"/>
      <c r="AH326" s="40"/>
    </row>
    <row r="327" spans="1:34" x14ac:dyDescent="0.2">
      <c r="A327" s="165">
        <v>81</v>
      </c>
      <c r="B327" s="200" t="s">
        <v>167</v>
      </c>
      <c r="C327" s="166" t="s">
        <v>719</v>
      </c>
      <c r="D327" s="168" t="s">
        <v>912</v>
      </c>
      <c r="E327" s="167" t="s">
        <v>815</v>
      </c>
      <c r="F327" s="167" t="s">
        <v>816</v>
      </c>
      <c r="G327" s="167" t="s">
        <v>772</v>
      </c>
      <c r="H327" s="169" t="s">
        <v>775</v>
      </c>
      <c r="I327" s="40" t="s">
        <v>742</v>
      </c>
      <c r="J327" s="40" t="s">
        <v>746</v>
      </c>
      <c r="K327" s="40"/>
      <c r="L327" s="165" t="s">
        <v>1215</v>
      </c>
      <c r="M327" s="40"/>
      <c r="N327" s="40"/>
      <c r="O327" s="165" t="s">
        <v>1215</v>
      </c>
      <c r="P327" s="165"/>
      <c r="Q327" s="165"/>
      <c r="R327" s="165"/>
      <c r="S327" s="40"/>
      <c r="T327" s="40"/>
      <c r="U327" s="165"/>
      <c r="V327" s="165" t="s">
        <v>1215</v>
      </c>
      <c r="W327" s="165"/>
      <c r="X327" s="165"/>
      <c r="Y327" s="40"/>
      <c r="Z327" s="40"/>
      <c r="AA327" s="165">
        <v>4</v>
      </c>
      <c r="AB327" s="165"/>
      <c r="AC327" s="165">
        <v>67</v>
      </c>
      <c r="AD327" s="165">
        <v>6</v>
      </c>
      <c r="AE327" s="40"/>
      <c r="AF327" s="40"/>
      <c r="AG327" s="40"/>
      <c r="AH327" s="40"/>
    </row>
    <row r="328" spans="1:34" x14ac:dyDescent="0.2">
      <c r="A328" s="165"/>
      <c r="B328" s="165" t="s">
        <v>914</v>
      </c>
      <c r="C328" s="170" t="s">
        <v>952</v>
      </c>
      <c r="D328" s="168"/>
      <c r="E328" s="168"/>
      <c r="F328" s="168"/>
      <c r="G328" s="168"/>
      <c r="H328" s="168"/>
      <c r="I328" s="40"/>
      <c r="J328" s="40"/>
      <c r="K328" s="40"/>
      <c r="L328" s="165"/>
      <c r="M328" s="40"/>
      <c r="N328" s="40"/>
      <c r="O328" s="165"/>
      <c r="P328" s="165"/>
      <c r="Q328" s="165"/>
      <c r="R328" s="165"/>
      <c r="S328" s="40"/>
      <c r="T328" s="40"/>
      <c r="U328" s="165"/>
      <c r="V328" s="165"/>
      <c r="W328" s="165"/>
      <c r="X328" s="165"/>
      <c r="Y328" s="40"/>
      <c r="Z328" s="40"/>
      <c r="AA328" s="165"/>
      <c r="AB328" s="165"/>
      <c r="AC328" s="165"/>
      <c r="AD328" s="165"/>
      <c r="AE328" s="40"/>
      <c r="AF328" s="40"/>
      <c r="AG328" s="40"/>
      <c r="AH328" s="40"/>
    </row>
    <row r="329" spans="1:34" x14ac:dyDescent="0.2">
      <c r="A329" s="165"/>
      <c r="B329" s="165" t="s">
        <v>139</v>
      </c>
      <c r="C329" s="170" t="s">
        <v>953</v>
      </c>
      <c r="D329" s="168"/>
      <c r="E329" s="168"/>
      <c r="F329" s="168"/>
      <c r="G329" s="168"/>
      <c r="H329" s="168"/>
      <c r="I329" s="40"/>
      <c r="J329" s="40"/>
      <c r="K329" s="40"/>
      <c r="L329" s="165"/>
      <c r="M329" s="40"/>
      <c r="N329" s="40"/>
      <c r="O329" s="165"/>
      <c r="P329" s="165"/>
      <c r="Q329" s="165"/>
      <c r="R329" s="165"/>
      <c r="S329" s="40"/>
      <c r="T329" s="40"/>
      <c r="U329" s="165"/>
      <c r="V329" s="165"/>
      <c r="W329" s="165"/>
      <c r="X329" s="165"/>
      <c r="Y329" s="40"/>
      <c r="Z329" s="40"/>
      <c r="AA329" s="165"/>
      <c r="AB329" s="165"/>
      <c r="AC329" s="165"/>
      <c r="AD329" s="165"/>
      <c r="AE329" s="40"/>
      <c r="AF329" s="40"/>
      <c r="AG329" s="40"/>
      <c r="AH329" s="40"/>
    </row>
    <row r="330" spans="1:34" x14ac:dyDescent="0.2">
      <c r="A330" s="165"/>
      <c r="B330" s="165" t="s">
        <v>139</v>
      </c>
      <c r="C330" s="170" t="s">
        <v>954</v>
      </c>
      <c r="D330" s="168"/>
      <c r="E330" s="168"/>
      <c r="F330" s="168"/>
      <c r="G330" s="168"/>
      <c r="H330" s="168"/>
      <c r="I330" s="40"/>
      <c r="J330" s="40"/>
      <c r="K330" s="40"/>
      <c r="L330" s="165"/>
      <c r="M330" s="40"/>
      <c r="N330" s="40"/>
      <c r="O330" s="165"/>
      <c r="P330" s="165"/>
      <c r="Q330" s="165"/>
      <c r="R330" s="165"/>
      <c r="S330" s="40"/>
      <c r="T330" s="40"/>
      <c r="U330" s="165"/>
      <c r="V330" s="165"/>
      <c r="W330" s="165"/>
      <c r="X330" s="165"/>
      <c r="Y330" s="40"/>
      <c r="Z330" s="40"/>
      <c r="AA330" s="165"/>
      <c r="AB330" s="165"/>
      <c r="AC330" s="165"/>
      <c r="AD330" s="165"/>
      <c r="AE330" s="40"/>
      <c r="AF330" s="40"/>
      <c r="AG330" s="40"/>
      <c r="AH330" s="40"/>
    </row>
    <row r="331" spans="1:34" x14ac:dyDescent="0.2">
      <c r="A331" s="165">
        <v>82</v>
      </c>
      <c r="B331" s="200" t="s">
        <v>438</v>
      </c>
      <c r="C331" s="166" t="s">
        <v>747</v>
      </c>
      <c r="D331" s="167" t="s">
        <v>951</v>
      </c>
      <c r="E331" s="167" t="s">
        <v>817</v>
      </c>
      <c r="F331" s="167" t="s">
        <v>813</v>
      </c>
      <c r="G331" s="167" t="s">
        <v>772</v>
      </c>
      <c r="H331" s="169" t="s">
        <v>172</v>
      </c>
      <c r="I331" s="40" t="s">
        <v>748</v>
      </c>
      <c r="J331" s="40" t="s">
        <v>749</v>
      </c>
      <c r="K331" s="40"/>
      <c r="L331" s="165" t="s">
        <v>1215</v>
      </c>
      <c r="M331" s="40"/>
      <c r="N331" s="40"/>
      <c r="O331" s="165" t="s">
        <v>1215</v>
      </c>
      <c r="P331" s="165"/>
      <c r="Q331" s="165"/>
      <c r="R331" s="165"/>
      <c r="S331" s="40"/>
      <c r="T331" s="40"/>
      <c r="U331" s="165"/>
      <c r="V331" s="165"/>
      <c r="W331" s="165"/>
      <c r="X331" s="165" t="s">
        <v>1215</v>
      </c>
      <c r="Y331" s="40"/>
      <c r="Z331" s="40"/>
      <c r="AA331" s="165">
        <v>4</v>
      </c>
      <c r="AB331" s="165"/>
      <c r="AC331" s="165">
        <v>67</v>
      </c>
      <c r="AD331" s="165">
        <v>6</v>
      </c>
      <c r="AE331" s="40"/>
      <c r="AF331" s="40"/>
      <c r="AG331" s="40"/>
      <c r="AH331" s="40"/>
    </row>
    <row r="332" spans="1:34" x14ac:dyDescent="0.2">
      <c r="A332" s="165"/>
      <c r="B332" s="165" t="s">
        <v>137</v>
      </c>
      <c r="C332" s="170" t="s">
        <v>948</v>
      </c>
      <c r="D332" s="168"/>
      <c r="E332" s="168"/>
      <c r="F332" s="168"/>
      <c r="G332" s="168"/>
      <c r="H332" s="40"/>
      <c r="I332" s="40"/>
      <c r="J332" s="40"/>
      <c r="K332" s="40"/>
      <c r="L332" s="165"/>
      <c r="M332" s="40"/>
      <c r="N332" s="40"/>
      <c r="O332" s="165"/>
      <c r="P332" s="165"/>
      <c r="Q332" s="165"/>
      <c r="R332" s="165"/>
      <c r="S332" s="40"/>
      <c r="T332" s="40"/>
      <c r="U332" s="165"/>
      <c r="V332" s="165"/>
      <c r="W332" s="165"/>
      <c r="X332" s="165"/>
      <c r="Y332" s="40"/>
      <c r="Z332" s="40"/>
      <c r="AA332" s="165"/>
      <c r="AB332" s="165"/>
      <c r="AC332" s="165"/>
      <c r="AD332" s="165"/>
      <c r="AE332" s="40"/>
      <c r="AF332" s="40"/>
      <c r="AG332" s="40"/>
      <c r="AH332" s="40"/>
    </row>
    <row r="333" spans="1:34" x14ac:dyDescent="0.2">
      <c r="A333" s="165"/>
      <c r="B333" s="165" t="s">
        <v>139</v>
      </c>
      <c r="C333" s="170" t="s">
        <v>949</v>
      </c>
      <c r="D333" s="168"/>
      <c r="E333" s="168"/>
      <c r="F333" s="168"/>
      <c r="G333" s="168"/>
      <c r="H333" s="40"/>
      <c r="I333" s="40"/>
      <c r="J333" s="40"/>
      <c r="K333" s="40"/>
      <c r="L333" s="165"/>
      <c r="M333" s="40"/>
      <c r="N333" s="40"/>
      <c r="O333" s="165"/>
      <c r="P333" s="165"/>
      <c r="Q333" s="165"/>
      <c r="R333" s="165"/>
      <c r="S333" s="40"/>
      <c r="T333" s="40"/>
      <c r="U333" s="165"/>
      <c r="V333" s="165"/>
      <c r="W333" s="165"/>
      <c r="X333" s="165"/>
      <c r="Y333" s="40"/>
      <c r="Z333" s="40"/>
      <c r="AA333" s="165"/>
      <c r="AB333" s="165"/>
      <c r="AC333" s="165"/>
      <c r="AD333" s="165"/>
      <c r="AE333" s="40"/>
      <c r="AF333" s="40"/>
      <c r="AG333" s="40"/>
      <c r="AH333" s="40"/>
    </row>
    <row r="334" spans="1:34" x14ac:dyDescent="0.2">
      <c r="A334" s="165"/>
      <c r="B334" s="165" t="s">
        <v>139</v>
      </c>
      <c r="C334" s="170" t="s">
        <v>950</v>
      </c>
      <c r="D334" s="168"/>
      <c r="E334" s="168"/>
      <c r="F334" s="168"/>
      <c r="G334" s="168"/>
      <c r="H334" s="40"/>
      <c r="I334" s="40"/>
      <c r="J334" s="40"/>
      <c r="K334" s="40"/>
      <c r="L334" s="165"/>
      <c r="M334" s="40"/>
      <c r="N334" s="40"/>
      <c r="O334" s="165"/>
      <c r="P334" s="165"/>
      <c r="Q334" s="165"/>
      <c r="R334" s="165"/>
      <c r="S334" s="40"/>
      <c r="T334" s="40"/>
      <c r="U334" s="165"/>
      <c r="V334" s="165"/>
      <c r="W334" s="165"/>
      <c r="X334" s="165"/>
      <c r="Y334" s="40"/>
      <c r="Z334" s="40"/>
      <c r="AA334" s="165"/>
      <c r="AB334" s="165"/>
      <c r="AC334" s="165"/>
      <c r="AD334" s="165"/>
      <c r="AE334" s="40"/>
      <c r="AF334" s="40"/>
      <c r="AG334" s="40"/>
      <c r="AH334" s="40"/>
    </row>
    <row r="335" spans="1:34" x14ac:dyDescent="0.2">
      <c r="A335" s="165">
        <v>83</v>
      </c>
      <c r="B335" s="200" t="s">
        <v>446</v>
      </c>
      <c r="C335" s="166" t="s">
        <v>750</v>
      </c>
      <c r="D335" s="167" t="s">
        <v>2262</v>
      </c>
      <c r="E335" s="167" t="s">
        <v>818</v>
      </c>
      <c r="F335" s="168" t="s">
        <v>819</v>
      </c>
      <c r="G335" s="168" t="s">
        <v>772</v>
      </c>
      <c r="H335" s="40" t="s">
        <v>61</v>
      </c>
      <c r="I335" s="40" t="s">
        <v>595</v>
      </c>
      <c r="J335" s="40"/>
      <c r="K335" s="40" t="s">
        <v>349</v>
      </c>
      <c r="L335" s="165" t="s">
        <v>1215</v>
      </c>
      <c r="M335" s="40"/>
      <c r="N335" s="40"/>
      <c r="O335" s="165" t="s">
        <v>1215</v>
      </c>
      <c r="P335" s="165"/>
      <c r="Q335" s="165"/>
      <c r="R335" s="165"/>
      <c r="S335" s="40"/>
      <c r="T335" s="40"/>
      <c r="U335" s="165"/>
      <c r="V335" s="165" t="s">
        <v>1215</v>
      </c>
      <c r="W335" s="165"/>
      <c r="X335" s="165"/>
      <c r="Y335" s="40"/>
      <c r="Z335" s="40"/>
      <c r="AA335" s="165">
        <v>6</v>
      </c>
      <c r="AB335" s="165"/>
      <c r="AC335" s="165">
        <v>67</v>
      </c>
      <c r="AD335" s="165">
        <v>4</v>
      </c>
      <c r="AE335" s="40"/>
      <c r="AF335" s="40"/>
      <c r="AG335" s="40"/>
      <c r="AH335" s="40"/>
    </row>
    <row r="336" spans="1:34" x14ac:dyDescent="0.2">
      <c r="A336" s="165"/>
      <c r="B336" s="165" t="s">
        <v>985</v>
      </c>
      <c r="C336" s="170" t="s">
        <v>1029</v>
      </c>
      <c r="D336" s="167"/>
      <c r="E336" s="167"/>
      <c r="F336" s="168"/>
      <c r="G336" s="168"/>
      <c r="H336" s="40"/>
      <c r="I336" s="40"/>
      <c r="J336" s="40"/>
      <c r="K336" s="40"/>
      <c r="L336" s="165"/>
      <c r="M336" s="40"/>
      <c r="N336" s="40"/>
      <c r="O336" s="165"/>
      <c r="P336" s="165"/>
      <c r="Q336" s="165"/>
      <c r="R336" s="165"/>
      <c r="S336" s="40"/>
      <c r="T336" s="40"/>
      <c r="U336" s="165"/>
      <c r="V336" s="165"/>
      <c r="W336" s="165"/>
      <c r="X336" s="165"/>
      <c r="Y336" s="40"/>
      <c r="Z336" s="40"/>
      <c r="AA336" s="165"/>
      <c r="AB336" s="165"/>
      <c r="AC336" s="165"/>
      <c r="AD336" s="165"/>
      <c r="AE336" s="40"/>
      <c r="AF336" s="40"/>
      <c r="AG336" s="40"/>
      <c r="AH336" s="40"/>
    </row>
    <row r="337" spans="1:34" x14ac:dyDescent="0.2">
      <c r="A337" s="165"/>
      <c r="B337" s="165" t="s">
        <v>145</v>
      </c>
      <c r="C337" s="170" t="s">
        <v>599</v>
      </c>
      <c r="D337" s="167"/>
      <c r="E337" s="167"/>
      <c r="F337" s="168"/>
      <c r="G337" s="168"/>
      <c r="H337" s="40"/>
      <c r="I337" s="40"/>
      <c r="J337" s="40"/>
      <c r="K337" s="40"/>
      <c r="L337" s="165"/>
      <c r="M337" s="40"/>
      <c r="N337" s="40"/>
      <c r="O337" s="165"/>
      <c r="P337" s="165"/>
      <c r="Q337" s="165"/>
      <c r="R337" s="165"/>
      <c r="S337" s="40"/>
      <c r="T337" s="40"/>
      <c r="U337" s="165"/>
      <c r="V337" s="165"/>
      <c r="W337" s="165"/>
      <c r="X337" s="165"/>
      <c r="Y337" s="40"/>
      <c r="Z337" s="40"/>
      <c r="AA337" s="165"/>
      <c r="AB337" s="165"/>
      <c r="AC337" s="165"/>
      <c r="AD337" s="165"/>
      <c r="AE337" s="40"/>
      <c r="AF337" s="40"/>
      <c r="AG337" s="40"/>
      <c r="AH337" s="40"/>
    </row>
    <row r="338" spans="1:34" x14ac:dyDescent="0.2">
      <c r="A338" s="165"/>
      <c r="B338" s="165" t="s">
        <v>137</v>
      </c>
      <c r="C338" s="170" t="s">
        <v>1030</v>
      </c>
      <c r="D338" s="167"/>
      <c r="E338" s="167"/>
      <c r="F338" s="168"/>
      <c r="G338" s="168"/>
      <c r="H338" s="40"/>
      <c r="I338" s="40"/>
      <c r="J338" s="40"/>
      <c r="K338" s="40"/>
      <c r="L338" s="165"/>
      <c r="M338" s="40"/>
      <c r="N338" s="40"/>
      <c r="O338" s="165"/>
      <c r="P338" s="165"/>
      <c r="Q338" s="165"/>
      <c r="R338" s="165"/>
      <c r="S338" s="40"/>
      <c r="T338" s="40"/>
      <c r="U338" s="165"/>
      <c r="V338" s="165"/>
      <c r="W338" s="165"/>
      <c r="X338" s="165"/>
      <c r="Y338" s="40"/>
      <c r="Z338" s="40"/>
      <c r="AA338" s="165"/>
      <c r="AB338" s="165"/>
      <c r="AC338" s="165"/>
      <c r="AD338" s="165"/>
      <c r="AE338" s="40"/>
      <c r="AF338" s="40"/>
      <c r="AG338" s="40"/>
      <c r="AH338" s="40"/>
    </row>
    <row r="339" spans="1:34" x14ac:dyDescent="0.2">
      <c r="A339" s="165"/>
      <c r="B339" s="165" t="s">
        <v>139</v>
      </c>
      <c r="C339" s="170" t="s">
        <v>1031</v>
      </c>
      <c r="D339" s="167"/>
      <c r="E339" s="167"/>
      <c r="F339" s="168"/>
      <c r="G339" s="168"/>
      <c r="H339" s="40"/>
      <c r="I339" s="40"/>
      <c r="J339" s="40"/>
      <c r="K339" s="40"/>
      <c r="L339" s="165"/>
      <c r="M339" s="40"/>
      <c r="N339" s="40"/>
      <c r="O339" s="165"/>
      <c r="P339" s="165"/>
      <c r="Q339" s="165"/>
      <c r="R339" s="165"/>
      <c r="S339" s="40"/>
      <c r="T339" s="40"/>
      <c r="U339" s="165"/>
      <c r="V339" s="165"/>
      <c r="W339" s="165"/>
      <c r="X339" s="165"/>
      <c r="Y339" s="40"/>
      <c r="Z339" s="40"/>
      <c r="AA339" s="165"/>
      <c r="AB339" s="165"/>
      <c r="AC339" s="165"/>
      <c r="AD339" s="165"/>
      <c r="AE339" s="40"/>
      <c r="AF339" s="40"/>
      <c r="AG339" s="40"/>
      <c r="AH339" s="40"/>
    </row>
    <row r="340" spans="1:34" x14ac:dyDescent="0.2">
      <c r="A340" s="165"/>
      <c r="B340" s="165" t="s">
        <v>139</v>
      </c>
      <c r="C340" s="170" t="s">
        <v>1032</v>
      </c>
      <c r="D340" s="168"/>
      <c r="E340" s="168"/>
      <c r="F340" s="168"/>
      <c r="G340" s="168"/>
      <c r="H340" s="40"/>
      <c r="I340" s="40"/>
      <c r="J340" s="40"/>
      <c r="K340" s="40"/>
      <c r="L340" s="165"/>
      <c r="M340" s="40"/>
      <c r="N340" s="40"/>
      <c r="O340" s="165"/>
      <c r="P340" s="165"/>
      <c r="Q340" s="165"/>
      <c r="R340" s="165"/>
      <c r="S340" s="40"/>
      <c r="T340" s="40"/>
      <c r="U340" s="165"/>
      <c r="V340" s="165"/>
      <c r="W340" s="165"/>
      <c r="X340" s="165"/>
      <c r="Y340" s="40"/>
      <c r="Z340" s="40"/>
      <c r="AA340" s="165"/>
      <c r="AB340" s="165"/>
      <c r="AC340" s="165"/>
      <c r="AD340" s="165"/>
      <c r="AE340" s="40"/>
      <c r="AF340" s="40"/>
      <c r="AG340" s="40"/>
      <c r="AH340" s="40"/>
    </row>
    <row r="341" spans="1:34" x14ac:dyDescent="0.2">
      <c r="A341" s="165">
        <v>84</v>
      </c>
      <c r="B341" s="200" t="s">
        <v>167</v>
      </c>
      <c r="C341" s="166" t="s">
        <v>7</v>
      </c>
      <c r="D341" s="167" t="s">
        <v>946</v>
      </c>
      <c r="E341" s="167" t="s">
        <v>820</v>
      </c>
      <c r="F341" s="167" t="s">
        <v>947</v>
      </c>
      <c r="G341" s="167" t="s">
        <v>851</v>
      </c>
      <c r="H341" s="40" t="s">
        <v>775</v>
      </c>
      <c r="I341" s="40" t="s">
        <v>617</v>
      </c>
      <c r="J341" s="40"/>
      <c r="K341" s="40" t="s">
        <v>349</v>
      </c>
      <c r="L341" s="165" t="s">
        <v>1215</v>
      </c>
      <c r="M341" s="40"/>
      <c r="N341" s="40"/>
      <c r="O341" s="165" t="s">
        <v>1215</v>
      </c>
      <c r="P341" s="165"/>
      <c r="Q341" s="165"/>
      <c r="R341" s="165"/>
      <c r="S341" s="40"/>
      <c r="T341" s="40"/>
      <c r="U341" s="165"/>
      <c r="V341" s="165" t="s">
        <v>1215</v>
      </c>
      <c r="W341" s="165"/>
      <c r="X341" s="165"/>
      <c r="Y341" s="40"/>
      <c r="Z341" s="40"/>
      <c r="AA341" s="165">
        <v>1</v>
      </c>
      <c r="AB341" s="165"/>
      <c r="AC341" s="165">
        <v>67</v>
      </c>
      <c r="AD341" s="165">
        <v>6</v>
      </c>
      <c r="AE341" s="40"/>
      <c r="AF341" s="40"/>
      <c r="AG341" s="40"/>
      <c r="AH341" s="40"/>
    </row>
    <row r="342" spans="1:34" x14ac:dyDescent="0.2">
      <c r="A342" s="165">
        <v>85</v>
      </c>
      <c r="B342" s="200" t="s">
        <v>167</v>
      </c>
      <c r="C342" s="166" t="s">
        <v>751</v>
      </c>
      <c r="D342" s="167" t="s">
        <v>943</v>
      </c>
      <c r="E342" s="167" t="s">
        <v>823</v>
      </c>
      <c r="F342" s="167" t="s">
        <v>806</v>
      </c>
      <c r="G342" s="168" t="s">
        <v>772</v>
      </c>
      <c r="H342" s="40" t="s">
        <v>775</v>
      </c>
      <c r="I342" s="40" t="s">
        <v>737</v>
      </c>
      <c r="J342" s="40" t="s">
        <v>752</v>
      </c>
      <c r="K342" s="40"/>
      <c r="L342" s="165" t="s">
        <v>1215</v>
      </c>
      <c r="M342" s="40"/>
      <c r="N342" s="40"/>
      <c r="O342" s="165" t="s">
        <v>1215</v>
      </c>
      <c r="P342" s="165"/>
      <c r="Q342" s="165"/>
      <c r="R342" s="165"/>
      <c r="S342" s="40"/>
      <c r="T342" s="40"/>
      <c r="U342" s="165"/>
      <c r="V342" s="165" t="s">
        <v>1215</v>
      </c>
      <c r="W342" s="165"/>
      <c r="X342" s="165"/>
      <c r="Y342" s="40"/>
      <c r="Z342" s="40"/>
      <c r="AA342" s="165">
        <v>3</v>
      </c>
      <c r="AB342" s="165"/>
      <c r="AC342" s="165">
        <v>67</v>
      </c>
      <c r="AD342" s="165">
        <v>2</v>
      </c>
      <c r="AE342" s="40"/>
      <c r="AF342" s="40"/>
      <c r="AG342" s="40"/>
      <c r="AH342" s="40"/>
    </row>
    <row r="343" spans="1:34" x14ac:dyDescent="0.2">
      <c r="A343" s="165"/>
      <c r="B343" s="165" t="s">
        <v>137</v>
      </c>
      <c r="C343" s="170" t="s">
        <v>944</v>
      </c>
      <c r="D343" s="168"/>
      <c r="E343" s="168"/>
      <c r="F343" s="168"/>
      <c r="G343" s="168"/>
      <c r="H343" s="40"/>
      <c r="I343" s="40"/>
      <c r="J343" s="40"/>
      <c r="K343" s="40"/>
      <c r="L343" s="165"/>
      <c r="M343" s="40"/>
      <c r="N343" s="40"/>
      <c r="O343" s="165"/>
      <c r="P343" s="165"/>
      <c r="Q343" s="165"/>
      <c r="R343" s="165"/>
      <c r="S343" s="40"/>
      <c r="T343" s="40"/>
      <c r="U343" s="165"/>
      <c r="V343" s="165"/>
      <c r="W343" s="165"/>
      <c r="X343" s="165"/>
      <c r="Y343" s="40"/>
      <c r="Z343" s="40"/>
      <c r="AA343" s="165"/>
      <c r="AB343" s="165"/>
      <c r="AC343" s="165"/>
      <c r="AD343" s="165"/>
      <c r="AE343" s="40"/>
      <c r="AF343" s="40"/>
      <c r="AG343" s="40"/>
      <c r="AH343" s="40"/>
    </row>
    <row r="344" spans="1:34" x14ac:dyDescent="0.2">
      <c r="A344" s="165"/>
      <c r="B344" s="165" t="s">
        <v>620</v>
      </c>
      <c r="C344" s="170" t="s">
        <v>945</v>
      </c>
      <c r="D344" s="168"/>
      <c r="E344" s="168"/>
      <c r="F344" s="168"/>
      <c r="G344" s="168"/>
      <c r="H344" s="40"/>
      <c r="I344" s="40"/>
      <c r="J344" s="40"/>
      <c r="K344" s="40"/>
      <c r="L344" s="165"/>
      <c r="M344" s="40"/>
      <c r="N344" s="40"/>
      <c r="O344" s="165"/>
      <c r="P344" s="165"/>
      <c r="Q344" s="165"/>
      <c r="R344" s="165"/>
      <c r="S344" s="40"/>
      <c r="T344" s="40"/>
      <c r="U344" s="165"/>
      <c r="V344" s="165"/>
      <c r="W344" s="165"/>
      <c r="X344" s="165"/>
      <c r="Y344" s="40"/>
      <c r="Z344" s="40"/>
      <c r="AA344" s="165"/>
      <c r="AB344" s="165"/>
      <c r="AC344" s="165"/>
      <c r="AD344" s="165"/>
      <c r="AE344" s="40"/>
      <c r="AF344" s="40"/>
      <c r="AG344" s="40"/>
      <c r="AH344" s="40"/>
    </row>
    <row r="345" spans="1:34" x14ac:dyDescent="0.2">
      <c r="A345" s="165">
        <v>86</v>
      </c>
      <c r="B345" s="200" t="s">
        <v>167</v>
      </c>
      <c r="C345" s="166" t="s">
        <v>753</v>
      </c>
      <c r="D345" s="169"/>
      <c r="E345" s="168" t="s">
        <v>824</v>
      </c>
      <c r="F345" s="168" t="s">
        <v>825</v>
      </c>
      <c r="G345" s="168" t="s">
        <v>772</v>
      </c>
      <c r="H345" s="40" t="s">
        <v>775</v>
      </c>
      <c r="I345" s="40" t="s">
        <v>754</v>
      </c>
      <c r="J345" s="40" t="s">
        <v>39</v>
      </c>
      <c r="K345" s="40"/>
      <c r="L345" s="165" t="s">
        <v>1215</v>
      </c>
      <c r="M345" s="40"/>
      <c r="N345" s="40"/>
      <c r="O345" s="165" t="s">
        <v>1215</v>
      </c>
      <c r="P345" s="165"/>
      <c r="Q345" s="165"/>
      <c r="R345" s="165"/>
      <c r="S345" s="40"/>
      <c r="T345" s="40"/>
      <c r="U345" s="165"/>
      <c r="V345" s="165" t="s">
        <v>1215</v>
      </c>
      <c r="W345" s="165"/>
      <c r="X345" s="165"/>
      <c r="Y345" s="40"/>
      <c r="Z345" s="40"/>
      <c r="AA345" s="165">
        <v>4</v>
      </c>
      <c r="AB345" s="165"/>
      <c r="AC345" s="165">
        <v>28</v>
      </c>
      <c r="AD345" s="165">
        <v>3</v>
      </c>
      <c r="AE345" s="40"/>
      <c r="AF345" s="40"/>
      <c r="AG345" s="40"/>
      <c r="AH345" s="40"/>
    </row>
    <row r="346" spans="1:34" x14ac:dyDescent="0.2">
      <c r="A346" s="165"/>
      <c r="B346" s="165" t="s">
        <v>137</v>
      </c>
      <c r="C346" s="170" t="s">
        <v>1026</v>
      </c>
      <c r="D346" s="40"/>
      <c r="E346" s="168"/>
      <c r="F346" s="168"/>
      <c r="G346" s="168"/>
      <c r="H346" s="40"/>
      <c r="I346" s="40"/>
      <c r="J346" s="40"/>
      <c r="K346" s="40"/>
      <c r="L346" s="165"/>
      <c r="M346" s="40"/>
      <c r="N346" s="40"/>
      <c r="O346" s="165"/>
      <c r="P346" s="165"/>
      <c r="Q346" s="165"/>
      <c r="R346" s="165"/>
      <c r="S346" s="40"/>
      <c r="T346" s="40"/>
      <c r="U346" s="165"/>
      <c r="V346" s="165"/>
      <c r="W346" s="165"/>
      <c r="X346" s="165"/>
      <c r="Y346" s="40"/>
      <c r="Z346" s="40"/>
      <c r="AA346" s="165"/>
      <c r="AB346" s="165"/>
      <c r="AC346" s="165"/>
      <c r="AD346" s="165"/>
      <c r="AE346" s="40"/>
      <c r="AF346" s="40"/>
      <c r="AG346" s="40"/>
      <c r="AH346" s="40"/>
    </row>
    <row r="347" spans="1:34" x14ac:dyDescent="0.2">
      <c r="A347" s="165"/>
      <c r="B347" s="165" t="s">
        <v>620</v>
      </c>
      <c r="C347" s="170" t="s">
        <v>1027</v>
      </c>
      <c r="D347" s="40"/>
      <c r="E347" s="168"/>
      <c r="F347" s="168"/>
      <c r="G347" s="168"/>
      <c r="H347" s="40"/>
      <c r="I347" s="40"/>
      <c r="J347" s="40"/>
      <c r="K347" s="40"/>
      <c r="L347" s="165"/>
      <c r="M347" s="40"/>
      <c r="N347" s="40"/>
      <c r="O347" s="165"/>
      <c r="P347" s="165"/>
      <c r="Q347" s="165"/>
      <c r="R347" s="165"/>
      <c r="S347" s="40"/>
      <c r="T347" s="40"/>
      <c r="U347" s="165"/>
      <c r="V347" s="165"/>
      <c r="W347" s="165"/>
      <c r="X347" s="165"/>
      <c r="Y347" s="40"/>
      <c r="Z347" s="40"/>
      <c r="AA347" s="165"/>
      <c r="AB347" s="165"/>
      <c r="AC347" s="165"/>
      <c r="AD347" s="165"/>
      <c r="AE347" s="40"/>
      <c r="AF347" s="40"/>
      <c r="AG347" s="40"/>
      <c r="AH347" s="40"/>
    </row>
    <row r="348" spans="1:34" x14ac:dyDescent="0.2">
      <c r="A348" s="165"/>
      <c r="B348" s="165" t="s">
        <v>139</v>
      </c>
      <c r="C348" s="170" t="s">
        <v>1028</v>
      </c>
      <c r="D348" s="40"/>
      <c r="E348" s="168"/>
      <c r="F348" s="168"/>
      <c r="G348" s="168"/>
      <c r="H348" s="40"/>
      <c r="I348" s="40"/>
      <c r="J348" s="40"/>
      <c r="K348" s="40"/>
      <c r="L348" s="165"/>
      <c r="M348" s="40"/>
      <c r="N348" s="40"/>
      <c r="O348" s="165"/>
      <c r="P348" s="165"/>
      <c r="Q348" s="165"/>
      <c r="R348" s="165"/>
      <c r="S348" s="40"/>
      <c r="T348" s="40"/>
      <c r="U348" s="165"/>
      <c r="V348" s="165"/>
      <c r="W348" s="165"/>
      <c r="X348" s="165"/>
      <c r="Y348" s="40"/>
      <c r="Z348" s="40"/>
      <c r="AA348" s="165"/>
      <c r="AB348" s="165"/>
      <c r="AC348" s="165"/>
      <c r="AD348" s="165"/>
      <c r="AE348" s="40"/>
      <c r="AF348" s="40"/>
      <c r="AG348" s="40"/>
      <c r="AH348" s="40"/>
    </row>
    <row r="349" spans="1:34" x14ac:dyDescent="0.2">
      <c r="A349" s="165">
        <v>87</v>
      </c>
      <c r="B349" s="200" t="s">
        <v>446</v>
      </c>
      <c r="C349" s="166" t="s">
        <v>755</v>
      </c>
      <c r="D349" s="167" t="s">
        <v>1038</v>
      </c>
      <c r="E349" s="167" t="s">
        <v>826</v>
      </c>
      <c r="F349" s="168" t="s">
        <v>771</v>
      </c>
      <c r="G349" s="168" t="s">
        <v>772</v>
      </c>
      <c r="H349" s="40" t="s">
        <v>61</v>
      </c>
      <c r="I349" s="40" t="s">
        <v>595</v>
      </c>
      <c r="J349" s="40" t="s">
        <v>756</v>
      </c>
      <c r="K349" s="40"/>
      <c r="L349" s="165" t="s">
        <v>1215</v>
      </c>
      <c r="M349" s="40"/>
      <c r="N349" s="40"/>
      <c r="O349" s="165" t="s">
        <v>1215</v>
      </c>
      <c r="P349" s="165"/>
      <c r="Q349" s="165"/>
      <c r="R349" s="165"/>
      <c r="S349" s="40"/>
      <c r="T349" s="40"/>
      <c r="U349" s="165" t="s">
        <v>1215</v>
      </c>
      <c r="V349" s="165"/>
      <c r="W349" s="165"/>
      <c r="X349" s="165"/>
      <c r="Y349" s="40"/>
      <c r="Z349" s="40"/>
      <c r="AA349" s="165">
        <v>6</v>
      </c>
      <c r="AB349" s="165"/>
      <c r="AC349" s="165">
        <v>67</v>
      </c>
      <c r="AD349" s="165">
        <v>3</v>
      </c>
      <c r="AE349" s="40"/>
      <c r="AF349" s="40"/>
      <c r="AG349" s="40"/>
      <c r="AH349" s="40"/>
    </row>
    <row r="350" spans="1:34" x14ac:dyDescent="0.2">
      <c r="A350" s="165"/>
      <c r="B350" s="165" t="s">
        <v>238</v>
      </c>
      <c r="C350" s="170" t="s">
        <v>1021</v>
      </c>
      <c r="D350" s="40"/>
      <c r="E350" s="168"/>
      <c r="F350" s="168"/>
      <c r="G350" s="168"/>
      <c r="H350" s="40"/>
      <c r="I350" s="40"/>
      <c r="J350" s="40"/>
      <c r="K350" s="40"/>
      <c r="L350" s="165"/>
      <c r="M350" s="40"/>
      <c r="N350" s="40"/>
      <c r="O350" s="165"/>
      <c r="P350" s="165"/>
      <c r="Q350" s="165"/>
      <c r="R350" s="165"/>
      <c r="S350" s="40"/>
      <c r="T350" s="40"/>
      <c r="U350" s="165"/>
      <c r="V350" s="165"/>
      <c r="W350" s="165"/>
      <c r="X350" s="165"/>
      <c r="Y350" s="40"/>
      <c r="Z350" s="40"/>
      <c r="AA350" s="165"/>
      <c r="AB350" s="165"/>
      <c r="AC350" s="165"/>
      <c r="AD350" s="194"/>
      <c r="AE350" s="170"/>
      <c r="AF350" s="40"/>
      <c r="AG350" s="40"/>
      <c r="AH350" s="40"/>
    </row>
    <row r="351" spans="1:34" x14ac:dyDescent="0.2">
      <c r="A351" s="165"/>
      <c r="B351" s="165" t="s">
        <v>250</v>
      </c>
      <c r="C351" s="170" t="s">
        <v>1022</v>
      </c>
      <c r="D351" s="40"/>
      <c r="E351" s="168"/>
      <c r="F351" s="168"/>
      <c r="G351" s="168"/>
      <c r="H351" s="40"/>
      <c r="I351" s="40"/>
      <c r="J351" s="40"/>
      <c r="K351" s="40"/>
      <c r="L351" s="165"/>
      <c r="M351" s="40"/>
      <c r="N351" s="40"/>
      <c r="O351" s="165"/>
      <c r="P351" s="165"/>
      <c r="Q351" s="165"/>
      <c r="R351" s="165"/>
      <c r="S351" s="40"/>
      <c r="T351" s="40"/>
      <c r="U351" s="165"/>
      <c r="V351" s="165"/>
      <c r="W351" s="165"/>
      <c r="X351" s="165"/>
      <c r="Y351" s="40"/>
      <c r="Z351" s="40"/>
      <c r="AA351" s="165"/>
      <c r="AB351" s="165"/>
      <c r="AC351" s="165"/>
      <c r="AD351" s="194"/>
      <c r="AE351" s="170"/>
      <c r="AF351" s="40"/>
      <c r="AG351" s="40"/>
      <c r="AH351" s="40"/>
    </row>
    <row r="352" spans="1:34" x14ac:dyDescent="0.2">
      <c r="A352" s="165"/>
      <c r="B352" s="165" t="s">
        <v>213</v>
      </c>
      <c r="C352" s="170" t="s">
        <v>1023</v>
      </c>
      <c r="D352" s="40"/>
      <c r="E352" s="168"/>
      <c r="F352" s="168"/>
      <c r="G352" s="168"/>
      <c r="H352" s="40"/>
      <c r="I352" s="40"/>
      <c r="J352" s="40"/>
      <c r="K352" s="40"/>
      <c r="L352" s="165"/>
      <c r="M352" s="40"/>
      <c r="N352" s="40"/>
      <c r="O352" s="165"/>
      <c r="P352" s="165"/>
      <c r="Q352" s="165"/>
      <c r="R352" s="165"/>
      <c r="S352" s="40"/>
      <c r="T352" s="40"/>
      <c r="U352" s="165"/>
      <c r="V352" s="165"/>
      <c r="W352" s="165"/>
      <c r="X352" s="165"/>
      <c r="Y352" s="40"/>
      <c r="Z352" s="40"/>
      <c r="AA352" s="165"/>
      <c r="AB352" s="165"/>
      <c r="AC352" s="165"/>
      <c r="AD352" s="194"/>
      <c r="AE352" s="170"/>
      <c r="AF352" s="40"/>
      <c r="AG352" s="40"/>
      <c r="AH352" s="40"/>
    </row>
    <row r="353" spans="1:34" x14ac:dyDescent="0.2">
      <c r="A353" s="165"/>
      <c r="B353" s="165" t="s">
        <v>139</v>
      </c>
      <c r="C353" s="170" t="s">
        <v>1024</v>
      </c>
      <c r="D353" s="40"/>
      <c r="E353" s="168"/>
      <c r="F353" s="168"/>
      <c r="G353" s="168"/>
      <c r="H353" s="40"/>
      <c r="I353" s="40"/>
      <c r="J353" s="40"/>
      <c r="K353" s="40"/>
      <c r="L353" s="165"/>
      <c r="M353" s="40"/>
      <c r="N353" s="40"/>
      <c r="O353" s="165"/>
      <c r="P353" s="165"/>
      <c r="Q353" s="165"/>
      <c r="R353" s="165"/>
      <c r="S353" s="40"/>
      <c r="T353" s="40"/>
      <c r="U353" s="165"/>
      <c r="V353" s="165"/>
      <c r="W353" s="165"/>
      <c r="X353" s="165"/>
      <c r="Y353" s="40"/>
      <c r="Z353" s="40"/>
      <c r="AA353" s="165"/>
      <c r="AB353" s="165"/>
      <c r="AC353" s="165"/>
      <c r="AD353" s="194"/>
      <c r="AE353" s="170"/>
      <c r="AF353" s="40"/>
      <c r="AG353" s="40"/>
      <c r="AH353" s="40"/>
    </row>
    <row r="354" spans="1:34" x14ac:dyDescent="0.2">
      <c r="A354" s="165"/>
      <c r="B354" s="165" t="s">
        <v>139</v>
      </c>
      <c r="C354" s="170" t="s">
        <v>1025</v>
      </c>
      <c r="D354" s="40"/>
      <c r="E354" s="168"/>
      <c r="F354" s="168"/>
      <c r="G354" s="168"/>
      <c r="H354" s="40"/>
      <c r="I354" s="40"/>
      <c r="J354" s="40"/>
      <c r="K354" s="40"/>
      <c r="L354" s="165"/>
      <c r="M354" s="40"/>
      <c r="N354" s="40"/>
      <c r="O354" s="165"/>
      <c r="P354" s="165"/>
      <c r="Q354" s="165"/>
      <c r="R354" s="165"/>
      <c r="S354" s="40"/>
      <c r="T354" s="40"/>
      <c r="U354" s="165"/>
      <c r="V354" s="165"/>
      <c r="W354" s="165"/>
      <c r="X354" s="165"/>
      <c r="Y354" s="40"/>
      <c r="Z354" s="40"/>
      <c r="AA354" s="165"/>
      <c r="AB354" s="165"/>
      <c r="AC354" s="165"/>
      <c r="AD354" s="194"/>
      <c r="AE354" s="170"/>
      <c r="AF354" s="40"/>
      <c r="AG354" s="40"/>
      <c r="AH354" s="40"/>
    </row>
    <row r="355" spans="1:34" x14ac:dyDescent="0.2">
      <c r="A355" s="165">
        <v>88</v>
      </c>
      <c r="B355" s="200" t="s">
        <v>167</v>
      </c>
      <c r="C355" s="166" t="s">
        <v>757</v>
      </c>
      <c r="D355" s="167" t="s">
        <v>970</v>
      </c>
      <c r="E355" s="167" t="s">
        <v>827</v>
      </c>
      <c r="F355" s="167" t="s">
        <v>828</v>
      </c>
      <c r="G355" s="167" t="s">
        <v>787</v>
      </c>
      <c r="H355" s="40" t="s">
        <v>775</v>
      </c>
      <c r="I355" s="40" t="s">
        <v>758</v>
      </c>
      <c r="J355" s="40" t="s">
        <v>759</v>
      </c>
      <c r="K355" s="40"/>
      <c r="L355" s="165" t="s">
        <v>1215</v>
      </c>
      <c r="M355" s="40"/>
      <c r="N355" s="40"/>
      <c r="O355" s="165" t="s">
        <v>1215</v>
      </c>
      <c r="P355" s="165"/>
      <c r="Q355" s="165"/>
      <c r="R355" s="165"/>
      <c r="S355" s="40"/>
      <c r="T355" s="40"/>
      <c r="U355" s="165"/>
      <c r="V355" s="165" t="s">
        <v>1215</v>
      </c>
      <c r="W355" s="165"/>
      <c r="X355" s="165"/>
      <c r="Y355" s="40"/>
      <c r="Z355" s="40"/>
      <c r="AA355" s="165">
        <v>5</v>
      </c>
      <c r="AB355" s="165"/>
      <c r="AC355" s="165">
        <v>28</v>
      </c>
      <c r="AD355" s="194">
        <v>2</v>
      </c>
      <c r="AE355" s="170"/>
      <c r="AF355" s="40"/>
      <c r="AG355" s="40"/>
      <c r="AH355" s="40"/>
    </row>
    <row r="356" spans="1:34" x14ac:dyDescent="0.2">
      <c r="A356" s="165"/>
      <c r="B356" s="165" t="s">
        <v>137</v>
      </c>
      <c r="C356" s="170" t="s">
        <v>966</v>
      </c>
      <c r="D356" s="168"/>
      <c r="E356" s="168"/>
      <c r="F356" s="168"/>
      <c r="G356" s="40"/>
      <c r="H356" s="168"/>
      <c r="I356" s="40"/>
      <c r="J356" s="40"/>
      <c r="K356" s="40"/>
      <c r="L356" s="165"/>
      <c r="M356" s="40"/>
      <c r="N356" s="40"/>
      <c r="O356" s="165"/>
      <c r="P356" s="165"/>
      <c r="Q356" s="165"/>
      <c r="R356" s="165"/>
      <c r="S356" s="40"/>
      <c r="T356" s="40"/>
      <c r="U356" s="165"/>
      <c r="V356" s="165"/>
      <c r="W356" s="165"/>
      <c r="X356" s="165"/>
      <c r="Y356" s="40"/>
      <c r="Z356" s="40"/>
      <c r="AA356" s="165"/>
      <c r="AB356" s="165"/>
      <c r="AC356" s="165"/>
      <c r="AD356" s="194"/>
      <c r="AE356" s="170"/>
      <c r="AF356" s="40"/>
      <c r="AG356" s="40"/>
      <c r="AH356" s="40"/>
    </row>
    <row r="357" spans="1:34" x14ac:dyDescent="0.2">
      <c r="A357" s="165"/>
      <c r="B357" s="165" t="s">
        <v>139</v>
      </c>
      <c r="C357" s="170" t="s">
        <v>967</v>
      </c>
      <c r="D357" s="168"/>
      <c r="E357" s="168"/>
      <c r="F357" s="168"/>
      <c r="G357" s="40"/>
      <c r="H357" s="168"/>
      <c r="I357" s="40"/>
      <c r="J357" s="40"/>
      <c r="K357" s="40"/>
      <c r="L357" s="165"/>
      <c r="M357" s="40"/>
      <c r="N357" s="40"/>
      <c r="O357" s="165"/>
      <c r="P357" s="165"/>
      <c r="Q357" s="165"/>
      <c r="R357" s="165"/>
      <c r="S357" s="40"/>
      <c r="T357" s="40"/>
      <c r="U357" s="165"/>
      <c r="V357" s="165"/>
      <c r="W357" s="165"/>
      <c r="X357" s="165"/>
      <c r="Y357" s="40"/>
      <c r="Z357" s="40"/>
      <c r="AA357" s="165"/>
      <c r="AB357" s="165"/>
      <c r="AC357" s="165"/>
      <c r="AD357" s="194"/>
      <c r="AE357" s="170"/>
      <c r="AF357" s="40"/>
      <c r="AG357" s="40"/>
      <c r="AH357" s="40"/>
    </row>
    <row r="358" spans="1:34" x14ac:dyDescent="0.2">
      <c r="A358" s="165"/>
      <c r="B358" s="165" t="s">
        <v>139</v>
      </c>
      <c r="C358" s="170" t="s">
        <v>968</v>
      </c>
      <c r="D358" s="168"/>
      <c r="E358" s="168"/>
      <c r="F358" s="168"/>
      <c r="G358" s="40"/>
      <c r="H358" s="168"/>
      <c r="I358" s="40"/>
      <c r="J358" s="40"/>
      <c r="K358" s="40"/>
      <c r="L358" s="165"/>
      <c r="M358" s="40"/>
      <c r="N358" s="40"/>
      <c r="O358" s="165"/>
      <c r="P358" s="165"/>
      <c r="Q358" s="165"/>
      <c r="R358" s="165"/>
      <c r="S358" s="40"/>
      <c r="T358" s="40"/>
      <c r="U358" s="165"/>
      <c r="V358" s="165"/>
      <c r="W358" s="165"/>
      <c r="X358" s="165"/>
      <c r="Y358" s="40"/>
      <c r="Z358" s="40"/>
      <c r="AA358" s="165"/>
      <c r="AB358" s="165"/>
      <c r="AC358" s="165"/>
      <c r="AD358" s="194"/>
      <c r="AE358" s="170"/>
      <c r="AF358" s="40"/>
      <c r="AG358" s="40"/>
      <c r="AH358" s="40"/>
    </row>
    <row r="359" spans="1:34" x14ac:dyDescent="0.2">
      <c r="A359" s="165"/>
      <c r="B359" s="165" t="s">
        <v>139</v>
      </c>
      <c r="C359" s="170" t="s">
        <v>969</v>
      </c>
      <c r="D359" s="168"/>
      <c r="E359" s="168"/>
      <c r="F359" s="168"/>
      <c r="G359" s="40"/>
      <c r="H359" s="168"/>
      <c r="I359" s="40"/>
      <c r="J359" s="40"/>
      <c r="K359" s="40"/>
      <c r="L359" s="165"/>
      <c r="M359" s="40"/>
      <c r="N359" s="40"/>
      <c r="O359" s="165"/>
      <c r="P359" s="165"/>
      <c r="Q359" s="165"/>
      <c r="R359" s="165"/>
      <c r="S359" s="40"/>
      <c r="T359" s="40"/>
      <c r="U359" s="165"/>
      <c r="V359" s="165"/>
      <c r="W359" s="165"/>
      <c r="X359" s="165"/>
      <c r="Y359" s="40"/>
      <c r="Z359" s="40"/>
      <c r="AA359" s="165"/>
      <c r="AB359" s="165"/>
      <c r="AC359" s="165"/>
      <c r="AD359" s="194"/>
      <c r="AE359" s="170"/>
      <c r="AF359" s="40"/>
      <c r="AG359" s="40"/>
      <c r="AH359" s="40"/>
    </row>
    <row r="360" spans="1:34" x14ac:dyDescent="0.2">
      <c r="A360" s="165">
        <v>89</v>
      </c>
      <c r="B360" s="200" t="s">
        <v>167</v>
      </c>
      <c r="C360" s="166" t="s">
        <v>760</v>
      </c>
      <c r="D360" s="167" t="s">
        <v>971</v>
      </c>
      <c r="E360" s="168" t="s">
        <v>829</v>
      </c>
      <c r="F360" s="168" t="s">
        <v>830</v>
      </c>
      <c r="G360" s="168" t="s">
        <v>772</v>
      </c>
      <c r="H360" s="40" t="s">
        <v>775</v>
      </c>
      <c r="I360" s="40" t="s">
        <v>761</v>
      </c>
      <c r="J360" s="40" t="s">
        <v>762</v>
      </c>
      <c r="K360" s="40"/>
      <c r="L360" s="165" t="s">
        <v>1215</v>
      </c>
      <c r="M360" s="40"/>
      <c r="N360" s="40"/>
      <c r="O360" s="165" t="s">
        <v>1215</v>
      </c>
      <c r="P360" s="165"/>
      <c r="Q360" s="165"/>
      <c r="R360" s="165"/>
      <c r="S360" s="40"/>
      <c r="T360" s="40"/>
      <c r="U360" s="165"/>
      <c r="V360" s="165" t="s">
        <v>1215</v>
      </c>
      <c r="W360" s="165"/>
      <c r="X360" s="165"/>
      <c r="Y360" s="40"/>
      <c r="Z360" s="40"/>
      <c r="AA360" s="165">
        <v>4</v>
      </c>
      <c r="AB360" s="165"/>
      <c r="AC360" s="165">
        <v>28</v>
      </c>
      <c r="AD360" s="165">
        <v>2</v>
      </c>
      <c r="AE360" s="40"/>
      <c r="AF360" s="40"/>
      <c r="AG360" s="40"/>
      <c r="AH360" s="40"/>
    </row>
    <row r="361" spans="1:34" x14ac:dyDescent="0.2">
      <c r="A361" s="165"/>
      <c r="B361" s="165" t="s">
        <v>238</v>
      </c>
      <c r="C361" s="170" t="s">
        <v>974</v>
      </c>
      <c r="D361" s="168"/>
      <c r="E361" s="168"/>
      <c r="F361" s="168"/>
      <c r="G361" s="40"/>
      <c r="H361" s="168"/>
      <c r="I361" s="40"/>
      <c r="J361" s="40"/>
      <c r="K361" s="40"/>
      <c r="L361" s="165"/>
      <c r="M361" s="40"/>
      <c r="N361" s="40"/>
      <c r="O361" s="165"/>
      <c r="P361" s="165"/>
      <c r="Q361" s="165"/>
      <c r="R361" s="165"/>
      <c r="S361" s="40"/>
      <c r="T361" s="40"/>
      <c r="U361" s="165"/>
      <c r="V361" s="165"/>
      <c r="W361" s="165"/>
      <c r="X361" s="165"/>
      <c r="Y361" s="40"/>
      <c r="Z361" s="40"/>
      <c r="AA361" s="165"/>
      <c r="AB361" s="165"/>
      <c r="AC361" s="165"/>
      <c r="AD361" s="165"/>
      <c r="AE361" s="40"/>
      <c r="AF361" s="40"/>
      <c r="AG361" s="40"/>
      <c r="AH361" s="40"/>
    </row>
    <row r="362" spans="1:34" x14ac:dyDescent="0.2">
      <c r="A362" s="165"/>
      <c r="B362" s="165" t="s">
        <v>956</v>
      </c>
      <c r="C362" s="170" t="s">
        <v>973</v>
      </c>
      <c r="D362" s="168"/>
      <c r="E362" s="168"/>
      <c r="F362" s="168"/>
      <c r="G362" s="40"/>
      <c r="H362" s="168"/>
      <c r="I362" s="40"/>
      <c r="J362" s="40"/>
      <c r="K362" s="40"/>
      <c r="L362" s="165"/>
      <c r="M362" s="40"/>
      <c r="N362" s="40"/>
      <c r="O362" s="165"/>
      <c r="P362" s="165"/>
      <c r="Q362" s="165"/>
      <c r="R362" s="165"/>
      <c r="S362" s="40"/>
      <c r="T362" s="40"/>
      <c r="U362" s="165"/>
      <c r="V362" s="165"/>
      <c r="W362" s="165"/>
      <c r="X362" s="165"/>
      <c r="Y362" s="40"/>
      <c r="Z362" s="40"/>
      <c r="AA362" s="165"/>
      <c r="AB362" s="165"/>
      <c r="AC362" s="165"/>
      <c r="AD362" s="165"/>
      <c r="AE362" s="40"/>
      <c r="AF362" s="40"/>
      <c r="AG362" s="40"/>
      <c r="AH362" s="40"/>
    </row>
    <row r="363" spans="1:34" x14ac:dyDescent="0.2">
      <c r="A363" s="165"/>
      <c r="B363" s="165" t="s">
        <v>588</v>
      </c>
      <c r="C363" s="170" t="s">
        <v>972</v>
      </c>
      <c r="D363" s="168"/>
      <c r="E363" s="168"/>
      <c r="F363" s="168"/>
      <c r="G363" s="40"/>
      <c r="H363" s="168"/>
      <c r="I363" s="40"/>
      <c r="J363" s="40"/>
      <c r="K363" s="40"/>
      <c r="L363" s="165"/>
      <c r="M363" s="40"/>
      <c r="N363" s="40"/>
      <c r="O363" s="165"/>
      <c r="P363" s="165"/>
      <c r="Q363" s="165"/>
      <c r="R363" s="165"/>
      <c r="S363" s="40"/>
      <c r="T363" s="40"/>
      <c r="U363" s="165"/>
      <c r="V363" s="165"/>
      <c r="W363" s="165"/>
      <c r="X363" s="165"/>
      <c r="Y363" s="40"/>
      <c r="Z363" s="40"/>
      <c r="AA363" s="165"/>
      <c r="AB363" s="165"/>
      <c r="AC363" s="165"/>
      <c r="AD363" s="165"/>
      <c r="AE363" s="40"/>
      <c r="AF363" s="40"/>
      <c r="AG363" s="40"/>
      <c r="AH363" s="40"/>
    </row>
    <row r="364" spans="1:34" x14ac:dyDescent="0.2">
      <c r="A364" s="165">
        <v>90</v>
      </c>
      <c r="B364" s="200" t="s">
        <v>167</v>
      </c>
      <c r="C364" s="166" t="s">
        <v>763</v>
      </c>
      <c r="D364" s="167" t="s">
        <v>980</v>
      </c>
      <c r="E364" s="167" t="s">
        <v>831</v>
      </c>
      <c r="F364" s="167" t="s">
        <v>832</v>
      </c>
      <c r="G364" s="168" t="s">
        <v>772</v>
      </c>
      <c r="H364" s="40" t="s">
        <v>775</v>
      </c>
      <c r="I364" s="40" t="s">
        <v>764</v>
      </c>
      <c r="J364" s="40" t="s">
        <v>349</v>
      </c>
      <c r="K364" s="40"/>
      <c r="L364" s="165" t="s">
        <v>1215</v>
      </c>
      <c r="M364" s="40"/>
      <c r="N364" s="40"/>
      <c r="O364" s="165" t="s">
        <v>1215</v>
      </c>
      <c r="P364" s="165"/>
      <c r="Q364" s="165"/>
      <c r="R364" s="165"/>
      <c r="S364" s="40"/>
      <c r="T364" s="40"/>
      <c r="U364" s="165"/>
      <c r="V364" s="165" t="s">
        <v>1215</v>
      </c>
      <c r="W364" s="165"/>
      <c r="X364" s="165"/>
      <c r="Y364" s="40"/>
      <c r="Z364" s="40"/>
      <c r="AA364" s="165">
        <v>5</v>
      </c>
      <c r="AB364" s="165"/>
      <c r="AC364" s="165">
        <v>54</v>
      </c>
      <c r="AD364" s="165">
        <v>2</v>
      </c>
      <c r="AE364" s="40"/>
      <c r="AF364" s="40"/>
      <c r="AG364" s="40"/>
      <c r="AH364" s="40"/>
    </row>
    <row r="365" spans="1:34" x14ac:dyDescent="0.2">
      <c r="A365" s="165"/>
      <c r="B365" s="165" t="s">
        <v>137</v>
      </c>
      <c r="C365" s="170" t="s">
        <v>975</v>
      </c>
      <c r="D365" s="40"/>
      <c r="E365" s="168"/>
      <c r="F365" s="168"/>
      <c r="G365" s="168"/>
      <c r="H365" s="168"/>
      <c r="I365" s="40"/>
      <c r="J365" s="40"/>
      <c r="K365" s="40"/>
      <c r="L365" s="165"/>
      <c r="M365" s="40"/>
      <c r="N365" s="40"/>
      <c r="O365" s="165"/>
      <c r="P365" s="165"/>
      <c r="Q365" s="165"/>
      <c r="R365" s="165"/>
      <c r="S365" s="40"/>
      <c r="T365" s="40"/>
      <c r="U365" s="165"/>
      <c r="V365" s="165"/>
      <c r="W365" s="165"/>
      <c r="X365" s="165"/>
      <c r="Y365" s="40"/>
      <c r="Z365" s="40"/>
      <c r="AA365" s="165"/>
      <c r="AB365" s="165"/>
      <c r="AC365" s="165"/>
      <c r="AD365" s="165"/>
      <c r="AE365" s="40"/>
      <c r="AF365" s="40"/>
      <c r="AG365" s="40"/>
      <c r="AH365" s="40"/>
    </row>
    <row r="366" spans="1:34" x14ac:dyDescent="0.2">
      <c r="A366" s="165"/>
      <c r="B366" s="165" t="s">
        <v>976</v>
      </c>
      <c r="C366" s="170" t="s">
        <v>977</v>
      </c>
      <c r="D366" s="40"/>
      <c r="E366" s="168"/>
      <c r="F366" s="168"/>
      <c r="G366" s="168"/>
      <c r="H366" s="168"/>
      <c r="I366" s="40"/>
      <c r="J366" s="40"/>
      <c r="K366" s="40"/>
      <c r="L366" s="165"/>
      <c r="M366" s="40"/>
      <c r="N366" s="40"/>
      <c r="O366" s="165"/>
      <c r="P366" s="165"/>
      <c r="Q366" s="165"/>
      <c r="R366" s="165"/>
      <c r="S366" s="40"/>
      <c r="T366" s="40"/>
      <c r="U366" s="165"/>
      <c r="V366" s="165"/>
      <c r="W366" s="165"/>
      <c r="X366" s="165"/>
      <c r="Y366" s="40"/>
      <c r="Z366" s="40"/>
      <c r="AA366" s="165"/>
      <c r="AB366" s="165"/>
      <c r="AC366" s="165"/>
      <c r="AD366" s="165"/>
      <c r="AE366" s="40"/>
      <c r="AF366" s="40"/>
      <c r="AG366" s="40"/>
      <c r="AH366" s="40"/>
    </row>
    <row r="367" spans="1:34" x14ac:dyDescent="0.2">
      <c r="A367" s="165"/>
      <c r="B367" s="165" t="s">
        <v>139</v>
      </c>
      <c r="C367" s="170" t="s">
        <v>979</v>
      </c>
      <c r="D367" s="40"/>
      <c r="E367" s="168"/>
      <c r="F367" s="168"/>
      <c r="G367" s="168"/>
      <c r="H367" s="168"/>
      <c r="I367" s="40"/>
      <c r="J367" s="40"/>
      <c r="K367" s="40"/>
      <c r="L367" s="165"/>
      <c r="M367" s="40"/>
      <c r="N367" s="40"/>
      <c r="O367" s="165"/>
      <c r="P367" s="165"/>
      <c r="Q367" s="165"/>
      <c r="R367" s="165"/>
      <c r="S367" s="40"/>
      <c r="T367" s="40"/>
      <c r="U367" s="165"/>
      <c r="V367" s="165"/>
      <c r="W367" s="165"/>
      <c r="X367" s="165"/>
      <c r="Y367" s="40"/>
      <c r="Z367" s="40"/>
      <c r="AA367" s="165"/>
      <c r="AB367" s="165"/>
      <c r="AC367" s="165"/>
      <c r="AD367" s="165"/>
      <c r="AE367" s="40"/>
      <c r="AF367" s="40"/>
      <c r="AG367" s="40"/>
      <c r="AH367" s="40"/>
    </row>
    <row r="368" spans="1:34" x14ac:dyDescent="0.2">
      <c r="A368" s="165"/>
      <c r="B368" s="165" t="s">
        <v>139</v>
      </c>
      <c r="C368" s="170" t="s">
        <v>978</v>
      </c>
      <c r="D368" s="40"/>
      <c r="E368" s="168"/>
      <c r="F368" s="168"/>
      <c r="G368" s="168"/>
      <c r="H368" s="168"/>
      <c r="I368" s="40"/>
      <c r="J368" s="40"/>
      <c r="K368" s="40"/>
      <c r="L368" s="165"/>
      <c r="M368" s="40"/>
      <c r="N368" s="40"/>
      <c r="O368" s="165"/>
      <c r="P368" s="165"/>
      <c r="Q368" s="165"/>
      <c r="R368" s="165"/>
      <c r="S368" s="40"/>
      <c r="T368" s="40"/>
      <c r="U368" s="165"/>
      <c r="V368" s="165"/>
      <c r="W368" s="165"/>
      <c r="X368" s="165"/>
      <c r="Y368" s="40"/>
      <c r="Z368" s="40"/>
      <c r="AA368" s="165"/>
      <c r="AB368" s="165"/>
      <c r="AC368" s="165"/>
      <c r="AD368" s="165"/>
      <c r="AE368" s="40"/>
      <c r="AF368" s="40"/>
      <c r="AG368" s="40"/>
      <c r="AH368" s="40"/>
    </row>
    <row r="369" spans="1:34" x14ac:dyDescent="0.2">
      <c r="A369" s="165">
        <v>91</v>
      </c>
      <c r="B369" s="200" t="s">
        <v>167</v>
      </c>
      <c r="C369" s="166" t="s">
        <v>765</v>
      </c>
      <c r="D369" s="167" t="s">
        <v>984</v>
      </c>
      <c r="E369" s="167" t="s">
        <v>833</v>
      </c>
      <c r="F369" s="167" t="s">
        <v>834</v>
      </c>
      <c r="G369" s="168" t="s">
        <v>778</v>
      </c>
      <c r="H369" s="40" t="s">
        <v>775</v>
      </c>
      <c r="I369" s="40" t="s">
        <v>764</v>
      </c>
      <c r="J369" s="40" t="s">
        <v>766</v>
      </c>
      <c r="K369" s="40"/>
      <c r="L369" s="165" t="s">
        <v>1215</v>
      </c>
      <c r="M369" s="40"/>
      <c r="N369" s="40"/>
      <c r="O369" s="165" t="s">
        <v>1215</v>
      </c>
      <c r="P369" s="165"/>
      <c r="Q369" s="165"/>
      <c r="R369" s="165"/>
      <c r="S369" s="40"/>
      <c r="T369" s="40"/>
      <c r="U369" s="165"/>
      <c r="V369" s="165" t="s">
        <v>1215</v>
      </c>
      <c r="W369" s="165"/>
      <c r="X369" s="165"/>
      <c r="Y369" s="40"/>
      <c r="Z369" s="40"/>
      <c r="AA369" s="165">
        <v>4</v>
      </c>
      <c r="AB369" s="165"/>
      <c r="AC369" s="165">
        <v>28</v>
      </c>
      <c r="AD369" s="165">
        <v>2</v>
      </c>
      <c r="AE369" s="40"/>
      <c r="AF369" s="40"/>
      <c r="AG369" s="40"/>
      <c r="AH369" s="40"/>
    </row>
    <row r="370" spans="1:34" x14ac:dyDescent="0.2">
      <c r="A370" s="165"/>
      <c r="B370" s="165" t="s">
        <v>137</v>
      </c>
      <c r="C370" s="170" t="s">
        <v>981</v>
      </c>
      <c r="D370" s="40"/>
      <c r="E370" s="168"/>
      <c r="F370" s="168"/>
      <c r="G370" s="168"/>
      <c r="H370" s="168"/>
      <c r="I370" s="40"/>
      <c r="J370" s="40"/>
      <c r="K370" s="40"/>
      <c r="L370" s="165"/>
      <c r="M370" s="40"/>
      <c r="N370" s="40"/>
      <c r="O370" s="165"/>
      <c r="P370" s="165"/>
      <c r="Q370" s="165"/>
      <c r="R370" s="165"/>
      <c r="S370" s="40"/>
      <c r="T370" s="40"/>
      <c r="U370" s="165"/>
      <c r="V370" s="165"/>
      <c r="W370" s="165"/>
      <c r="X370" s="165"/>
      <c r="Y370" s="40"/>
      <c r="Z370" s="40"/>
      <c r="AA370" s="165"/>
      <c r="AB370" s="165"/>
      <c r="AC370" s="165"/>
      <c r="AD370" s="165"/>
      <c r="AE370" s="40"/>
      <c r="AF370" s="40"/>
      <c r="AG370" s="40"/>
      <c r="AH370" s="40"/>
    </row>
    <row r="371" spans="1:34" x14ac:dyDescent="0.2">
      <c r="A371" s="165"/>
      <c r="B371" s="165" t="s">
        <v>139</v>
      </c>
      <c r="C371" s="170" t="s">
        <v>983</v>
      </c>
      <c r="D371" s="40"/>
      <c r="E371" s="168"/>
      <c r="F371" s="168"/>
      <c r="G371" s="168"/>
      <c r="H371" s="168"/>
      <c r="I371" s="40"/>
      <c r="J371" s="40"/>
      <c r="K371" s="40"/>
      <c r="L371" s="165"/>
      <c r="M371" s="40"/>
      <c r="N371" s="40"/>
      <c r="O371" s="165"/>
      <c r="P371" s="165"/>
      <c r="Q371" s="165"/>
      <c r="R371" s="165"/>
      <c r="S371" s="40"/>
      <c r="T371" s="40"/>
      <c r="U371" s="165"/>
      <c r="V371" s="165"/>
      <c r="W371" s="165"/>
      <c r="X371" s="165"/>
      <c r="Y371" s="40"/>
      <c r="Z371" s="40"/>
      <c r="AA371" s="165"/>
      <c r="AB371" s="165"/>
      <c r="AC371" s="165"/>
      <c r="AD371" s="165"/>
      <c r="AE371" s="40"/>
      <c r="AF371" s="40"/>
      <c r="AG371" s="40"/>
      <c r="AH371" s="40"/>
    </row>
    <row r="372" spans="1:34" x14ac:dyDescent="0.2">
      <c r="A372" s="165"/>
      <c r="B372" s="165" t="s">
        <v>139</v>
      </c>
      <c r="C372" s="170" t="s">
        <v>982</v>
      </c>
      <c r="D372" s="40"/>
      <c r="E372" s="168"/>
      <c r="F372" s="168"/>
      <c r="G372" s="168"/>
      <c r="H372" s="168"/>
      <c r="I372" s="40"/>
      <c r="J372" s="40"/>
      <c r="K372" s="40"/>
      <c r="L372" s="165"/>
      <c r="M372" s="40"/>
      <c r="N372" s="40"/>
      <c r="O372" s="165"/>
      <c r="P372" s="165"/>
      <c r="Q372" s="165"/>
      <c r="R372" s="165"/>
      <c r="S372" s="40"/>
      <c r="T372" s="40"/>
      <c r="U372" s="165"/>
      <c r="V372" s="165"/>
      <c r="W372" s="165"/>
      <c r="X372" s="165"/>
      <c r="Y372" s="40"/>
      <c r="Z372" s="40"/>
      <c r="AA372" s="165"/>
      <c r="AB372" s="165"/>
      <c r="AC372" s="165"/>
      <c r="AD372" s="165"/>
      <c r="AE372" s="40"/>
      <c r="AF372" s="40"/>
      <c r="AG372" s="40"/>
      <c r="AH372" s="40"/>
    </row>
    <row r="373" spans="1:34" x14ac:dyDescent="0.2">
      <c r="A373" s="165">
        <v>92</v>
      </c>
      <c r="B373" s="200" t="s">
        <v>167</v>
      </c>
      <c r="C373" s="166" t="s">
        <v>767</v>
      </c>
      <c r="D373" s="167" t="s">
        <v>67</v>
      </c>
      <c r="E373" s="167" t="s">
        <v>831</v>
      </c>
      <c r="F373" s="167" t="s">
        <v>832</v>
      </c>
      <c r="G373" s="168" t="s">
        <v>772</v>
      </c>
      <c r="H373" s="40" t="s">
        <v>775</v>
      </c>
      <c r="I373" s="40" t="s">
        <v>419</v>
      </c>
      <c r="J373" s="40" t="s">
        <v>184</v>
      </c>
      <c r="K373" s="40"/>
      <c r="L373" s="165" t="s">
        <v>1215</v>
      </c>
      <c r="M373" s="40"/>
      <c r="N373" s="40"/>
      <c r="O373" s="165" t="s">
        <v>1215</v>
      </c>
      <c r="P373" s="165"/>
      <c r="Q373" s="165"/>
      <c r="R373" s="165"/>
      <c r="S373" s="40"/>
      <c r="T373" s="40"/>
      <c r="U373" s="165"/>
      <c r="V373" s="165" t="s">
        <v>1215</v>
      </c>
      <c r="W373" s="165"/>
      <c r="X373" s="165"/>
      <c r="Y373" s="40"/>
      <c r="Z373" s="40"/>
      <c r="AA373" s="165">
        <v>6</v>
      </c>
      <c r="AB373" s="165"/>
      <c r="AC373" s="165">
        <v>28</v>
      </c>
      <c r="AD373" s="165">
        <v>2</v>
      </c>
      <c r="AE373" s="40"/>
      <c r="AF373" s="40"/>
      <c r="AG373" s="40"/>
      <c r="AH373" s="40"/>
    </row>
    <row r="374" spans="1:34" x14ac:dyDescent="0.2">
      <c r="A374" s="165"/>
      <c r="B374" s="165" t="s">
        <v>985</v>
      </c>
      <c r="C374" s="170" t="s">
        <v>990</v>
      </c>
      <c r="D374" s="40"/>
      <c r="E374" s="168"/>
      <c r="F374" s="168"/>
      <c r="G374" s="168"/>
      <c r="H374" s="168"/>
      <c r="I374" s="40"/>
      <c r="J374" s="40"/>
      <c r="K374" s="176"/>
      <c r="L374" s="184"/>
      <c r="M374" s="176"/>
      <c r="N374" s="176"/>
      <c r="O374" s="184"/>
      <c r="P374" s="184"/>
      <c r="Q374" s="184"/>
      <c r="R374" s="184"/>
      <c r="S374" s="176"/>
      <c r="T374" s="176"/>
      <c r="U374" s="184"/>
      <c r="V374" s="184"/>
      <c r="W374" s="184"/>
      <c r="X374" s="184"/>
      <c r="Y374" s="176"/>
      <c r="Z374" s="176"/>
      <c r="AA374" s="184"/>
      <c r="AB374" s="184"/>
      <c r="AC374" s="165"/>
      <c r="AD374" s="165"/>
      <c r="AE374" s="40"/>
      <c r="AF374" s="40"/>
      <c r="AG374" s="40"/>
      <c r="AH374" s="40"/>
    </row>
    <row r="375" spans="1:34" x14ac:dyDescent="0.2">
      <c r="A375" s="165"/>
      <c r="B375" s="165" t="s">
        <v>312</v>
      </c>
      <c r="C375" s="170" t="s">
        <v>989</v>
      </c>
      <c r="D375" s="40"/>
      <c r="E375" s="168"/>
      <c r="F375" s="168"/>
      <c r="G375" s="168"/>
      <c r="H375" s="168"/>
      <c r="I375" s="40"/>
      <c r="J375" s="40"/>
      <c r="K375" s="176"/>
      <c r="L375" s="184"/>
      <c r="M375" s="176"/>
      <c r="N375" s="176"/>
      <c r="O375" s="184"/>
      <c r="P375" s="184"/>
      <c r="Q375" s="184"/>
      <c r="R375" s="184"/>
      <c r="S375" s="176"/>
      <c r="T375" s="176"/>
      <c r="U375" s="184"/>
      <c r="V375" s="184"/>
      <c r="W375" s="184"/>
      <c r="X375" s="184"/>
      <c r="Y375" s="176"/>
      <c r="Z375" s="176"/>
      <c r="AA375" s="184"/>
      <c r="AB375" s="184"/>
      <c r="AC375" s="165"/>
      <c r="AD375" s="165"/>
      <c r="AE375" s="40"/>
      <c r="AF375" s="40"/>
      <c r="AG375" s="40"/>
      <c r="AH375" s="40"/>
    </row>
    <row r="376" spans="1:34" x14ac:dyDescent="0.2">
      <c r="A376" s="165"/>
      <c r="B376" s="165" t="s">
        <v>137</v>
      </c>
      <c r="C376" s="170" t="s">
        <v>988</v>
      </c>
      <c r="D376" s="40"/>
      <c r="E376" s="168"/>
      <c r="F376" s="168"/>
      <c r="G376" s="168"/>
      <c r="H376" s="168"/>
      <c r="I376" s="40"/>
      <c r="J376" s="40"/>
      <c r="K376" s="176"/>
      <c r="L376" s="184"/>
      <c r="M376" s="176"/>
      <c r="N376" s="176"/>
      <c r="O376" s="184"/>
      <c r="P376" s="184"/>
      <c r="Q376" s="184"/>
      <c r="R376" s="184"/>
      <c r="S376" s="176"/>
      <c r="T376" s="176"/>
      <c r="U376" s="184"/>
      <c r="V376" s="184"/>
      <c r="W376" s="184"/>
      <c r="X376" s="184"/>
      <c r="Y376" s="176"/>
      <c r="Z376" s="176"/>
      <c r="AA376" s="184"/>
      <c r="AB376" s="184"/>
      <c r="AC376" s="165"/>
      <c r="AD376" s="165"/>
      <c r="AE376" s="40"/>
      <c r="AF376" s="40"/>
      <c r="AG376" s="40"/>
      <c r="AH376" s="40"/>
    </row>
    <row r="377" spans="1:34" x14ac:dyDescent="0.2">
      <c r="A377" s="165"/>
      <c r="B377" s="165" t="s">
        <v>139</v>
      </c>
      <c r="C377" s="170" t="s">
        <v>987</v>
      </c>
      <c r="D377" s="40"/>
      <c r="E377" s="168"/>
      <c r="F377" s="168"/>
      <c r="G377" s="168"/>
      <c r="H377" s="168"/>
      <c r="I377" s="40"/>
      <c r="J377" s="40"/>
      <c r="K377" s="176"/>
      <c r="L377" s="184"/>
      <c r="M377" s="176"/>
      <c r="N377" s="176"/>
      <c r="O377" s="184"/>
      <c r="P377" s="184"/>
      <c r="Q377" s="184"/>
      <c r="R377" s="184"/>
      <c r="S377" s="176"/>
      <c r="T377" s="176"/>
      <c r="U377" s="184"/>
      <c r="V377" s="184"/>
      <c r="W377" s="184"/>
      <c r="X377" s="184"/>
      <c r="Y377" s="176"/>
      <c r="Z377" s="176"/>
      <c r="AA377" s="184"/>
      <c r="AB377" s="184"/>
      <c r="AC377" s="165"/>
      <c r="AD377" s="165"/>
      <c r="AE377" s="40"/>
      <c r="AF377" s="40"/>
      <c r="AG377" s="40"/>
      <c r="AH377" s="40"/>
    </row>
    <row r="378" spans="1:34" x14ac:dyDescent="0.2">
      <c r="A378" s="165"/>
      <c r="B378" s="165" t="s">
        <v>139</v>
      </c>
      <c r="C378" s="170" t="s">
        <v>986</v>
      </c>
      <c r="D378" s="40"/>
      <c r="E378" s="168"/>
      <c r="F378" s="168"/>
      <c r="G378" s="168"/>
      <c r="H378" s="168"/>
      <c r="I378" s="40"/>
      <c r="J378" s="40"/>
      <c r="K378" s="176"/>
      <c r="L378" s="184"/>
      <c r="M378" s="176"/>
      <c r="N378" s="176"/>
      <c r="O378" s="184"/>
      <c r="P378" s="184"/>
      <c r="Q378" s="184"/>
      <c r="R378" s="184"/>
      <c r="S378" s="176"/>
      <c r="T378" s="176"/>
      <c r="U378" s="184"/>
      <c r="V378" s="184"/>
      <c r="W378" s="184"/>
      <c r="X378" s="184"/>
      <c r="Y378" s="176"/>
      <c r="Z378" s="176"/>
      <c r="AA378" s="184"/>
      <c r="AB378" s="184"/>
      <c r="AC378" s="165"/>
      <c r="AD378" s="165"/>
      <c r="AE378" s="40"/>
      <c r="AF378" s="40"/>
      <c r="AG378" s="40"/>
      <c r="AH378" s="40"/>
    </row>
    <row r="379" spans="1:34" x14ac:dyDescent="0.2">
      <c r="A379" s="165">
        <v>93</v>
      </c>
      <c r="B379" s="200" t="s">
        <v>887</v>
      </c>
      <c r="C379" s="169" t="s">
        <v>202</v>
      </c>
      <c r="D379" s="167" t="s">
        <v>889</v>
      </c>
      <c r="E379" s="167" t="s">
        <v>898</v>
      </c>
      <c r="F379" s="168" t="s">
        <v>774</v>
      </c>
      <c r="G379" s="168" t="s">
        <v>772</v>
      </c>
      <c r="H379" s="40" t="s">
        <v>775</v>
      </c>
      <c r="I379" s="40" t="s">
        <v>724</v>
      </c>
      <c r="J379" s="40" t="s">
        <v>888</v>
      </c>
      <c r="K379" s="176"/>
      <c r="L379" s="184" t="s">
        <v>1215</v>
      </c>
      <c r="M379" s="176"/>
      <c r="N379" s="176"/>
      <c r="O379" s="184" t="s">
        <v>1215</v>
      </c>
      <c r="P379" s="184"/>
      <c r="Q379" s="184"/>
      <c r="R379" s="184"/>
      <c r="S379" s="176"/>
      <c r="T379" s="176"/>
      <c r="U379" s="184"/>
      <c r="V379" s="184" t="s">
        <v>1215</v>
      </c>
      <c r="W379" s="184"/>
      <c r="X379" s="184"/>
      <c r="Y379" s="176"/>
      <c r="Z379" s="176"/>
      <c r="AA379" s="184">
        <v>5</v>
      </c>
      <c r="AB379" s="184"/>
      <c r="AC379" s="165">
        <v>67</v>
      </c>
      <c r="AD379" s="165">
        <v>3</v>
      </c>
      <c r="AE379" s="40"/>
      <c r="AF379" s="40"/>
      <c r="AG379" s="40"/>
      <c r="AH379" s="40"/>
    </row>
    <row r="380" spans="1:34" x14ac:dyDescent="0.2">
      <c r="A380" s="165"/>
      <c r="B380" s="165" t="s">
        <v>238</v>
      </c>
      <c r="C380" s="40" t="s">
        <v>920</v>
      </c>
      <c r="D380" s="168"/>
      <c r="E380" s="168"/>
      <c r="F380" s="168"/>
      <c r="G380" s="168"/>
      <c r="H380" s="168"/>
      <c r="I380" s="40"/>
      <c r="J380" s="40"/>
      <c r="K380" s="176"/>
      <c r="L380" s="184"/>
      <c r="M380" s="176"/>
      <c r="N380" s="176"/>
      <c r="O380" s="184"/>
      <c r="P380" s="184"/>
      <c r="Q380" s="184"/>
      <c r="R380" s="184"/>
      <c r="S380" s="176"/>
      <c r="T380" s="176"/>
      <c r="U380" s="184"/>
      <c r="V380" s="184"/>
      <c r="W380" s="184"/>
      <c r="X380" s="184"/>
      <c r="Y380" s="176"/>
      <c r="Z380" s="176"/>
      <c r="AA380" s="184"/>
      <c r="AB380" s="184"/>
      <c r="AC380" s="165"/>
      <c r="AD380" s="165"/>
      <c r="AE380" s="40"/>
      <c r="AF380" s="40"/>
      <c r="AG380" s="40"/>
      <c r="AH380" s="40"/>
    </row>
    <row r="381" spans="1:34" x14ac:dyDescent="0.2">
      <c r="A381" s="165"/>
      <c r="B381" s="165" t="s">
        <v>239</v>
      </c>
      <c r="C381" s="40" t="s">
        <v>921</v>
      </c>
      <c r="D381" s="168"/>
      <c r="E381" s="168"/>
      <c r="F381" s="168"/>
      <c r="G381" s="168"/>
      <c r="H381" s="168"/>
      <c r="I381" s="40"/>
      <c r="J381" s="40"/>
      <c r="K381" s="176"/>
      <c r="L381" s="184"/>
      <c r="M381" s="176"/>
      <c r="N381" s="176"/>
      <c r="O381" s="184"/>
      <c r="P381" s="184"/>
      <c r="Q381" s="184"/>
      <c r="R381" s="184"/>
      <c r="S381" s="176"/>
      <c r="T381" s="176"/>
      <c r="U381" s="184"/>
      <c r="V381" s="184"/>
      <c r="W381" s="184"/>
      <c r="X381" s="184"/>
      <c r="Y381" s="176"/>
      <c r="Z381" s="176"/>
      <c r="AA381" s="184"/>
      <c r="AB381" s="184"/>
      <c r="AC381" s="165"/>
      <c r="AD381" s="165"/>
      <c r="AE381" s="40"/>
      <c r="AF381" s="40"/>
      <c r="AG381" s="40"/>
      <c r="AH381" s="40"/>
    </row>
    <row r="382" spans="1:34" x14ac:dyDescent="0.2">
      <c r="A382" s="165"/>
      <c r="B382" s="165" t="s">
        <v>505</v>
      </c>
      <c r="C382" s="40" t="s">
        <v>922</v>
      </c>
      <c r="D382" s="168"/>
      <c r="E382" s="168"/>
      <c r="F382" s="168"/>
      <c r="G382" s="168"/>
      <c r="H382" s="168"/>
      <c r="I382" s="40"/>
      <c r="J382" s="40"/>
      <c r="K382" s="176"/>
      <c r="L382" s="184"/>
      <c r="M382" s="176"/>
      <c r="N382" s="176"/>
      <c r="O382" s="184"/>
      <c r="P382" s="184"/>
      <c r="Q382" s="184"/>
      <c r="R382" s="184"/>
      <c r="S382" s="176"/>
      <c r="T382" s="176"/>
      <c r="U382" s="184"/>
      <c r="V382" s="184"/>
      <c r="W382" s="184"/>
      <c r="X382" s="184"/>
      <c r="Y382" s="176"/>
      <c r="Z382" s="176"/>
      <c r="AA382" s="184"/>
      <c r="AB382" s="184"/>
      <c r="AC382" s="165"/>
      <c r="AD382" s="165"/>
      <c r="AE382" s="40"/>
      <c r="AF382" s="40"/>
      <c r="AG382" s="40"/>
      <c r="AH382" s="40"/>
    </row>
    <row r="383" spans="1:34" x14ac:dyDescent="0.2">
      <c r="A383" s="165"/>
      <c r="B383" s="165" t="s">
        <v>240</v>
      </c>
      <c r="C383" s="40" t="s">
        <v>923</v>
      </c>
      <c r="D383" s="168"/>
      <c r="E383" s="168"/>
      <c r="F383" s="168"/>
      <c r="G383" s="168"/>
      <c r="H383" s="168"/>
      <c r="I383" s="40"/>
      <c r="J383" s="40"/>
      <c r="K383" s="176"/>
      <c r="L383" s="184"/>
      <c r="M383" s="176"/>
      <c r="N383" s="176"/>
      <c r="O383" s="184"/>
      <c r="P383" s="184"/>
      <c r="Q383" s="184"/>
      <c r="R383" s="184"/>
      <c r="S383" s="176"/>
      <c r="T383" s="176"/>
      <c r="U383" s="184"/>
      <c r="V383" s="184"/>
      <c r="W383" s="184"/>
      <c r="X383" s="184"/>
      <c r="Y383" s="176"/>
      <c r="Z383" s="176"/>
      <c r="AA383" s="184"/>
      <c r="AB383" s="184"/>
      <c r="AC383" s="165"/>
      <c r="AD383" s="165"/>
      <c r="AE383" s="40"/>
      <c r="AF383" s="40"/>
      <c r="AG383" s="40"/>
      <c r="AH383" s="40"/>
    </row>
    <row r="384" spans="1:34" x14ac:dyDescent="0.2">
      <c r="A384" s="165">
        <v>94</v>
      </c>
      <c r="B384" s="200" t="s">
        <v>167</v>
      </c>
      <c r="C384" s="169" t="s">
        <v>893</v>
      </c>
      <c r="D384" s="167" t="s">
        <v>891</v>
      </c>
      <c r="E384" s="167" t="s">
        <v>900</v>
      </c>
      <c r="F384" s="168" t="s">
        <v>773</v>
      </c>
      <c r="G384" s="168" t="s">
        <v>772</v>
      </c>
      <c r="H384" s="40" t="s">
        <v>775</v>
      </c>
      <c r="I384" s="40" t="s">
        <v>724</v>
      </c>
      <c r="J384" s="40" t="s">
        <v>894</v>
      </c>
      <c r="K384" s="40"/>
      <c r="L384" s="165" t="s">
        <v>1215</v>
      </c>
      <c r="M384" s="40"/>
      <c r="N384" s="40"/>
      <c r="O384" s="165" t="s">
        <v>1215</v>
      </c>
      <c r="P384" s="165"/>
      <c r="Q384" s="165"/>
      <c r="R384" s="165"/>
      <c r="S384" s="40"/>
      <c r="T384" s="40"/>
      <c r="U384" s="165"/>
      <c r="V384" s="165" t="s">
        <v>1215</v>
      </c>
      <c r="W384" s="165"/>
      <c r="X384" s="165"/>
      <c r="Y384" s="40"/>
      <c r="Z384" s="40"/>
      <c r="AA384" s="165">
        <v>2</v>
      </c>
      <c r="AB384" s="165"/>
      <c r="AC384" s="165">
        <v>67</v>
      </c>
      <c r="AD384" s="165">
        <v>2</v>
      </c>
      <c r="AE384" s="40"/>
      <c r="AF384" s="40"/>
      <c r="AG384" s="40"/>
      <c r="AH384" s="40"/>
    </row>
    <row r="385" spans="1:34" x14ac:dyDescent="0.2">
      <c r="A385" s="165"/>
      <c r="B385" s="165" t="s">
        <v>250</v>
      </c>
      <c r="C385" s="40" t="s">
        <v>913</v>
      </c>
      <c r="D385" s="168"/>
      <c r="E385" s="168"/>
      <c r="F385" s="168"/>
      <c r="G385" s="168"/>
      <c r="H385" s="168"/>
      <c r="I385" s="40"/>
      <c r="J385" s="40"/>
      <c r="K385" s="40"/>
      <c r="L385" s="165"/>
      <c r="M385" s="40"/>
      <c r="N385" s="40"/>
      <c r="O385" s="165"/>
      <c r="P385" s="165"/>
      <c r="Q385" s="165"/>
      <c r="R385" s="165"/>
      <c r="S385" s="40"/>
      <c r="T385" s="40"/>
      <c r="U385" s="165"/>
      <c r="V385" s="165"/>
      <c r="W385" s="165"/>
      <c r="X385" s="165"/>
      <c r="Y385" s="40"/>
      <c r="Z385" s="40"/>
      <c r="AA385" s="165"/>
      <c r="AB385" s="165"/>
      <c r="AC385" s="165"/>
      <c r="AD385" s="165"/>
      <c r="AE385" s="40"/>
      <c r="AF385" s="40"/>
      <c r="AG385" s="40"/>
      <c r="AH385" s="40"/>
    </row>
    <row r="386" spans="1:34" x14ac:dyDescent="0.2">
      <c r="A386" s="165">
        <v>95</v>
      </c>
      <c r="B386" s="200" t="s">
        <v>167</v>
      </c>
      <c r="C386" s="169" t="s">
        <v>895</v>
      </c>
      <c r="D386" s="167" t="s">
        <v>915</v>
      </c>
      <c r="E386" s="167" t="s">
        <v>902</v>
      </c>
      <c r="F386" s="168" t="s">
        <v>916</v>
      </c>
      <c r="G386" s="168" t="s">
        <v>772</v>
      </c>
      <c r="H386" s="168"/>
      <c r="I386" s="40" t="s">
        <v>896</v>
      </c>
      <c r="J386" s="40" t="s">
        <v>897</v>
      </c>
      <c r="K386" s="40"/>
      <c r="L386" s="165" t="s">
        <v>1215</v>
      </c>
      <c r="M386" s="40"/>
      <c r="N386" s="40"/>
      <c r="O386" s="165" t="s">
        <v>1215</v>
      </c>
      <c r="P386" s="165"/>
      <c r="Q386" s="165"/>
      <c r="R386" s="165"/>
      <c r="S386" s="40"/>
      <c r="T386" s="40"/>
      <c r="U386" s="165"/>
      <c r="V386" s="165" t="s">
        <v>1215</v>
      </c>
      <c r="W386" s="165"/>
      <c r="X386" s="165"/>
      <c r="Y386" s="40"/>
      <c r="Z386" s="40"/>
      <c r="AA386" s="165">
        <v>4</v>
      </c>
      <c r="AB386" s="165"/>
      <c r="AC386" s="165">
        <v>28</v>
      </c>
      <c r="AD386" s="165">
        <v>2</v>
      </c>
      <c r="AE386" s="40"/>
      <c r="AF386" s="40"/>
      <c r="AG386" s="40"/>
      <c r="AH386" s="40"/>
    </row>
    <row r="387" spans="1:34" x14ac:dyDescent="0.2">
      <c r="A387" s="165"/>
      <c r="B387" s="165" t="s">
        <v>914</v>
      </c>
      <c r="C387" s="40" t="s">
        <v>917</v>
      </c>
      <c r="D387" s="168"/>
      <c r="E387" s="168"/>
      <c r="F387" s="168"/>
      <c r="G387" s="168"/>
      <c r="H387" s="168"/>
      <c r="I387" s="40"/>
      <c r="J387" s="40"/>
      <c r="K387" s="40"/>
      <c r="L387" s="165"/>
      <c r="M387" s="40"/>
      <c r="N387" s="40"/>
      <c r="O387" s="165"/>
      <c r="P387" s="165"/>
      <c r="Q387" s="165"/>
      <c r="R387" s="165"/>
      <c r="S387" s="40"/>
      <c r="T387" s="40"/>
      <c r="U387" s="165"/>
      <c r="V387" s="165"/>
      <c r="W387" s="165"/>
      <c r="X387" s="165"/>
      <c r="Y387" s="40"/>
      <c r="Z387" s="40"/>
      <c r="AA387" s="165"/>
      <c r="AB387" s="165"/>
      <c r="AC387" s="165"/>
      <c r="AD387" s="165"/>
      <c r="AE387" s="40"/>
      <c r="AF387" s="40"/>
      <c r="AG387" s="40"/>
      <c r="AH387" s="40"/>
    </row>
    <row r="388" spans="1:34" x14ac:dyDescent="0.2">
      <c r="A388" s="165"/>
      <c r="B388" s="165" t="s">
        <v>620</v>
      </c>
      <c r="C388" s="40" t="s">
        <v>918</v>
      </c>
      <c r="D388" s="168"/>
      <c r="E388" s="168"/>
      <c r="F388" s="168"/>
      <c r="G388" s="168"/>
      <c r="H388" s="168"/>
      <c r="I388" s="40"/>
      <c r="J388" s="40"/>
      <c r="K388" s="40"/>
      <c r="L388" s="165"/>
      <c r="M388" s="40"/>
      <c r="N388" s="40"/>
      <c r="O388" s="165"/>
      <c r="P388" s="165"/>
      <c r="Q388" s="165"/>
      <c r="R388" s="165"/>
      <c r="S388" s="40"/>
      <c r="T388" s="40"/>
      <c r="U388" s="165"/>
      <c r="V388" s="165"/>
      <c r="W388" s="165"/>
      <c r="X388" s="165"/>
      <c r="Y388" s="40"/>
      <c r="Z388" s="40"/>
      <c r="AA388" s="165"/>
      <c r="AB388" s="165"/>
      <c r="AC388" s="165"/>
      <c r="AD388" s="165"/>
      <c r="AE388" s="40"/>
      <c r="AF388" s="40"/>
      <c r="AG388" s="40"/>
      <c r="AH388" s="40"/>
    </row>
    <row r="389" spans="1:34" x14ac:dyDescent="0.2">
      <c r="A389" s="165"/>
      <c r="B389" s="165" t="s">
        <v>620</v>
      </c>
      <c r="C389" s="40" t="s">
        <v>919</v>
      </c>
      <c r="D389" s="168"/>
      <c r="E389" s="168"/>
      <c r="F389" s="168"/>
      <c r="G389" s="168"/>
      <c r="H389" s="168"/>
      <c r="I389" s="40"/>
      <c r="J389" s="40"/>
      <c r="K389" s="40"/>
      <c r="L389" s="165"/>
      <c r="M389" s="40"/>
      <c r="N389" s="40"/>
      <c r="O389" s="165"/>
      <c r="P389" s="165"/>
      <c r="Q389" s="165"/>
      <c r="R389" s="165"/>
      <c r="S389" s="40"/>
      <c r="T389" s="40"/>
      <c r="U389" s="165"/>
      <c r="V389" s="165"/>
      <c r="W389" s="165"/>
      <c r="X389" s="165"/>
      <c r="Y389" s="40"/>
      <c r="Z389" s="40"/>
      <c r="AA389" s="165"/>
      <c r="AB389" s="165"/>
      <c r="AC389" s="165"/>
      <c r="AD389" s="165"/>
      <c r="AE389" s="40"/>
      <c r="AF389" s="40"/>
      <c r="AG389" s="40"/>
      <c r="AH389" s="40"/>
    </row>
    <row r="390" spans="1:34" x14ac:dyDescent="0.2">
      <c r="A390" s="165">
        <v>96</v>
      </c>
      <c r="B390" s="200" t="s">
        <v>448</v>
      </c>
      <c r="C390" s="169" t="s">
        <v>594</v>
      </c>
      <c r="D390" s="167" t="s">
        <v>1004</v>
      </c>
      <c r="E390" s="168" t="s">
        <v>904</v>
      </c>
      <c r="F390" s="168" t="s">
        <v>1005</v>
      </c>
      <c r="G390" s="168" t="s">
        <v>772</v>
      </c>
      <c r="H390" s="168" t="s">
        <v>1006</v>
      </c>
      <c r="I390" s="40" t="s">
        <v>595</v>
      </c>
      <c r="J390" s="40" t="s">
        <v>905</v>
      </c>
      <c r="K390" s="40"/>
      <c r="L390" s="165" t="s">
        <v>1215</v>
      </c>
      <c r="M390" s="40"/>
      <c r="N390" s="40"/>
      <c r="O390" s="165" t="s">
        <v>1215</v>
      </c>
      <c r="P390" s="165"/>
      <c r="Q390" s="165"/>
      <c r="R390" s="165"/>
      <c r="S390" s="40"/>
      <c r="T390" s="40"/>
      <c r="U390" s="165" t="s">
        <v>1215</v>
      </c>
      <c r="V390" s="165"/>
      <c r="W390" s="165"/>
      <c r="X390" s="165"/>
      <c r="Y390" s="40"/>
      <c r="Z390" s="40"/>
      <c r="AA390" s="165">
        <v>3</v>
      </c>
      <c r="AB390" s="165"/>
      <c r="AC390" s="165">
        <v>54</v>
      </c>
      <c r="AD390" s="165">
        <v>4</v>
      </c>
      <c r="AE390" s="40"/>
      <c r="AF390" s="40"/>
      <c r="AG390" s="40"/>
      <c r="AH390" s="40"/>
    </row>
    <row r="391" spans="1:34" x14ac:dyDescent="0.2">
      <c r="A391" s="165"/>
      <c r="B391" s="165" t="s">
        <v>1007</v>
      </c>
      <c r="C391" s="40" t="s">
        <v>1009</v>
      </c>
      <c r="D391" s="168"/>
      <c r="E391" s="168"/>
      <c r="F391" s="168"/>
      <c r="G391" s="168"/>
      <c r="H391" s="168"/>
      <c r="I391" s="40"/>
      <c r="J391" s="40"/>
      <c r="K391" s="40"/>
      <c r="L391" s="165"/>
      <c r="M391" s="40"/>
      <c r="N391" s="40"/>
      <c r="O391" s="165"/>
      <c r="P391" s="165"/>
      <c r="Q391" s="165"/>
      <c r="R391" s="165"/>
      <c r="S391" s="40"/>
      <c r="T391" s="40"/>
      <c r="U391" s="165"/>
      <c r="V391" s="165"/>
      <c r="W391" s="165"/>
      <c r="X391" s="165"/>
      <c r="Y391" s="40"/>
      <c r="Z391" s="40"/>
      <c r="AA391" s="165"/>
      <c r="AB391" s="165"/>
      <c r="AC391" s="165"/>
      <c r="AD391" s="165"/>
      <c r="AE391" s="40"/>
      <c r="AF391" s="40"/>
      <c r="AG391" s="40"/>
      <c r="AH391" s="40"/>
    </row>
    <row r="392" spans="1:34" x14ac:dyDescent="0.2">
      <c r="A392" s="165"/>
      <c r="B392" s="165" t="s">
        <v>1008</v>
      </c>
      <c r="C392" s="40" t="s">
        <v>1010</v>
      </c>
      <c r="D392" s="168"/>
      <c r="E392" s="168"/>
      <c r="F392" s="168"/>
      <c r="G392" s="168"/>
      <c r="H392" s="168"/>
      <c r="I392" s="40"/>
      <c r="J392" s="40"/>
      <c r="K392" s="40"/>
      <c r="L392" s="165"/>
      <c r="M392" s="40"/>
      <c r="N392" s="40"/>
      <c r="O392" s="165"/>
      <c r="P392" s="165"/>
      <c r="Q392" s="165"/>
      <c r="R392" s="165"/>
      <c r="S392" s="40"/>
      <c r="T392" s="40"/>
      <c r="U392" s="165"/>
      <c r="V392" s="165"/>
      <c r="W392" s="165"/>
      <c r="X392" s="165"/>
      <c r="Y392" s="40"/>
      <c r="Z392" s="40"/>
      <c r="AA392" s="165"/>
      <c r="AB392" s="165"/>
      <c r="AC392" s="165"/>
      <c r="AD392" s="165"/>
      <c r="AE392" s="40"/>
      <c r="AF392" s="40"/>
      <c r="AG392" s="40"/>
      <c r="AH392" s="40"/>
    </row>
    <row r="393" spans="1:34" x14ac:dyDescent="0.2">
      <c r="A393" s="165">
        <v>97</v>
      </c>
      <c r="B393" s="200" t="s">
        <v>167</v>
      </c>
      <c r="C393" s="169" t="s">
        <v>1011</v>
      </c>
      <c r="D393" s="167"/>
      <c r="E393" s="167" t="s">
        <v>1012</v>
      </c>
      <c r="F393" s="167" t="s">
        <v>1013</v>
      </c>
      <c r="G393" s="168" t="s">
        <v>772</v>
      </c>
      <c r="H393" s="40" t="s">
        <v>775</v>
      </c>
      <c r="I393" s="40" t="s">
        <v>1014</v>
      </c>
      <c r="J393" s="40" t="s">
        <v>1015</v>
      </c>
      <c r="K393" s="40"/>
      <c r="L393" s="165" t="s">
        <v>1215</v>
      </c>
      <c r="M393" s="40"/>
      <c r="N393" s="40"/>
      <c r="O393" s="165" t="s">
        <v>1215</v>
      </c>
      <c r="P393" s="165"/>
      <c r="Q393" s="165"/>
      <c r="R393" s="165"/>
      <c r="S393" s="40"/>
      <c r="T393" s="40"/>
      <c r="U393" s="165"/>
      <c r="V393" s="165" t="s">
        <v>1215</v>
      </c>
      <c r="W393" s="165"/>
      <c r="X393" s="165"/>
      <c r="Y393" s="40"/>
      <c r="Z393" s="40"/>
      <c r="AA393" s="165">
        <v>2</v>
      </c>
      <c r="AB393" s="165"/>
      <c r="AC393" s="165">
        <v>54</v>
      </c>
      <c r="AD393" s="165">
        <v>3</v>
      </c>
      <c r="AE393" s="40"/>
      <c r="AF393" s="40"/>
      <c r="AG393" s="40"/>
      <c r="AH393" s="40"/>
    </row>
    <row r="394" spans="1:34" x14ac:dyDescent="0.2">
      <c r="A394" s="165"/>
      <c r="B394" s="165" t="s">
        <v>250</v>
      </c>
      <c r="C394" s="40" t="s">
        <v>1016</v>
      </c>
      <c r="D394" s="168"/>
      <c r="E394" s="168"/>
      <c r="F394" s="168"/>
      <c r="G394" s="168"/>
      <c r="H394" s="168"/>
      <c r="I394" s="40"/>
      <c r="J394" s="40"/>
      <c r="K394" s="40"/>
      <c r="L394" s="165"/>
      <c r="M394" s="40"/>
      <c r="N394" s="40"/>
      <c r="O394" s="165"/>
      <c r="P394" s="165"/>
      <c r="Q394" s="165"/>
      <c r="R394" s="165"/>
      <c r="S394" s="40"/>
      <c r="T394" s="40"/>
      <c r="U394" s="165"/>
      <c r="V394" s="165"/>
      <c r="W394" s="165"/>
      <c r="X394" s="165"/>
      <c r="Y394" s="40"/>
      <c r="Z394" s="40"/>
      <c r="AA394" s="165"/>
      <c r="AB394" s="165"/>
      <c r="AC394" s="165"/>
      <c r="AD394" s="165"/>
      <c r="AE394" s="40"/>
      <c r="AF394" s="40"/>
      <c r="AG394" s="40"/>
      <c r="AH394" s="40"/>
    </row>
    <row r="395" spans="1:34" x14ac:dyDescent="0.2">
      <c r="A395" s="165">
        <v>98</v>
      </c>
      <c r="B395" s="200" t="s">
        <v>446</v>
      </c>
      <c r="C395" s="169" t="s">
        <v>1044</v>
      </c>
      <c r="D395" s="167" t="s">
        <v>1045</v>
      </c>
      <c r="E395" s="167" t="s">
        <v>1046</v>
      </c>
      <c r="F395" s="167" t="s">
        <v>1047</v>
      </c>
      <c r="G395" s="168" t="s">
        <v>1048</v>
      </c>
      <c r="H395" s="168" t="s">
        <v>1006</v>
      </c>
      <c r="I395" s="40"/>
      <c r="J395" s="40"/>
      <c r="K395" s="40" t="s">
        <v>349</v>
      </c>
      <c r="L395" s="165" t="s">
        <v>1215</v>
      </c>
      <c r="M395" s="40"/>
      <c r="N395" s="40"/>
      <c r="O395" s="165" t="s">
        <v>1215</v>
      </c>
      <c r="P395" s="165"/>
      <c r="Q395" s="165"/>
      <c r="R395" s="165"/>
      <c r="S395" s="40"/>
      <c r="T395" s="40"/>
      <c r="U395" s="165" t="s">
        <v>1215</v>
      </c>
      <c r="V395" s="165"/>
      <c r="W395" s="165"/>
      <c r="X395" s="165"/>
      <c r="Y395" s="40"/>
      <c r="Z395" s="40"/>
      <c r="AA395" s="165">
        <v>3</v>
      </c>
      <c r="AB395" s="165"/>
      <c r="AC395" s="165">
        <v>54</v>
      </c>
      <c r="AD395" s="165">
        <v>6</v>
      </c>
      <c r="AE395" s="40"/>
      <c r="AF395" s="40"/>
      <c r="AG395" s="40"/>
      <c r="AH395" s="40"/>
    </row>
    <row r="396" spans="1:34" x14ac:dyDescent="0.2">
      <c r="A396" s="165"/>
      <c r="B396" s="165" t="s">
        <v>213</v>
      </c>
      <c r="C396" s="40" t="s">
        <v>1050</v>
      </c>
      <c r="D396" s="40"/>
      <c r="E396" s="40"/>
      <c r="F396" s="40"/>
      <c r="G396" s="40"/>
      <c r="H396" s="40"/>
      <c r="I396" s="40"/>
      <c r="J396" s="40"/>
      <c r="K396" s="40"/>
      <c r="L396" s="165"/>
      <c r="M396" s="40"/>
      <c r="N396" s="40"/>
      <c r="O396" s="165"/>
      <c r="P396" s="165"/>
      <c r="Q396" s="165"/>
      <c r="R396" s="165"/>
      <c r="S396" s="40"/>
      <c r="T396" s="40"/>
      <c r="U396" s="165"/>
      <c r="V396" s="165"/>
      <c r="W396" s="165"/>
      <c r="X396" s="165"/>
      <c r="Y396" s="40"/>
      <c r="Z396" s="40"/>
      <c r="AA396" s="165"/>
      <c r="AB396" s="165"/>
      <c r="AC396" s="165"/>
      <c r="AD396" s="165"/>
      <c r="AE396" s="40"/>
      <c r="AF396" s="40"/>
      <c r="AG396" s="40"/>
      <c r="AH396" s="40"/>
    </row>
    <row r="397" spans="1:34" x14ac:dyDescent="0.2">
      <c r="A397" s="165"/>
      <c r="B397" s="165" t="s">
        <v>139</v>
      </c>
      <c r="C397" s="40" t="s">
        <v>1049</v>
      </c>
      <c r="D397" s="40"/>
      <c r="E397" s="40"/>
      <c r="F397" s="40"/>
      <c r="G397" s="40"/>
      <c r="H397" s="40"/>
      <c r="I397" s="40"/>
      <c r="J397" s="40"/>
      <c r="K397" s="40"/>
      <c r="L397" s="165"/>
      <c r="M397" s="40"/>
      <c r="N397" s="40"/>
      <c r="O397" s="165"/>
      <c r="P397" s="165"/>
      <c r="Q397" s="165"/>
      <c r="R397" s="165"/>
      <c r="S397" s="40"/>
      <c r="T397" s="40"/>
      <c r="U397" s="165"/>
      <c r="V397" s="165"/>
      <c r="W397" s="165"/>
      <c r="X397" s="165"/>
      <c r="Y397" s="40"/>
      <c r="Z397" s="40"/>
      <c r="AA397" s="165"/>
      <c r="AB397" s="165"/>
      <c r="AC397" s="165"/>
      <c r="AD397" s="165"/>
      <c r="AE397" s="40"/>
      <c r="AF397" s="40"/>
      <c r="AG397" s="40"/>
      <c r="AH397" s="40"/>
    </row>
    <row r="398" spans="1:34" x14ac:dyDescent="0.2">
      <c r="A398" s="165">
        <v>99</v>
      </c>
      <c r="B398" s="200" t="s">
        <v>446</v>
      </c>
      <c r="C398" s="173" t="s">
        <v>1052</v>
      </c>
      <c r="D398" s="167" t="s">
        <v>1054</v>
      </c>
      <c r="E398" s="167" t="s">
        <v>1053</v>
      </c>
      <c r="F398" s="175">
        <v>44424</v>
      </c>
      <c r="G398" s="168" t="s">
        <v>772</v>
      </c>
      <c r="H398" s="168" t="s">
        <v>1006</v>
      </c>
      <c r="I398" s="40"/>
      <c r="J398" s="40" t="s">
        <v>583</v>
      </c>
      <c r="K398" s="40"/>
      <c r="L398" s="165" t="s">
        <v>1215</v>
      </c>
      <c r="M398" s="40"/>
      <c r="N398" s="40"/>
      <c r="O398" s="165" t="s">
        <v>1215</v>
      </c>
      <c r="P398" s="165"/>
      <c r="Q398" s="165"/>
      <c r="R398" s="165"/>
      <c r="S398" s="40"/>
      <c r="T398" s="40"/>
      <c r="U398" s="165" t="s">
        <v>1215</v>
      </c>
      <c r="V398" s="165"/>
      <c r="W398" s="165"/>
      <c r="X398" s="165"/>
      <c r="Y398" s="40"/>
      <c r="Z398" s="40"/>
      <c r="AA398" s="165">
        <v>4</v>
      </c>
      <c r="AB398" s="165"/>
      <c r="AC398" s="165">
        <v>67</v>
      </c>
      <c r="AD398" s="165">
        <v>3</v>
      </c>
      <c r="AE398" s="40"/>
      <c r="AF398" s="177"/>
      <c r="AG398" s="177"/>
      <c r="AH398" s="177"/>
    </row>
    <row r="399" spans="1:34" x14ac:dyDescent="0.2">
      <c r="A399" s="165"/>
      <c r="B399" s="165" t="s">
        <v>250</v>
      </c>
      <c r="C399" s="174" t="s">
        <v>1062</v>
      </c>
      <c r="D399" s="167"/>
      <c r="E399" s="167"/>
      <c r="F399" s="175"/>
      <c r="G399" s="168"/>
      <c r="H399" s="168"/>
      <c r="I399" s="40"/>
      <c r="J399" s="40"/>
      <c r="K399" s="40"/>
      <c r="L399" s="165"/>
      <c r="M399" s="40"/>
      <c r="N399" s="40"/>
      <c r="O399" s="165"/>
      <c r="P399" s="165"/>
      <c r="Q399" s="165"/>
      <c r="R399" s="165"/>
      <c r="S399" s="40"/>
      <c r="T399" s="40"/>
      <c r="U399" s="165"/>
      <c r="V399" s="165"/>
      <c r="W399" s="165"/>
      <c r="X399" s="165"/>
      <c r="Y399" s="40"/>
      <c r="Z399" s="40"/>
      <c r="AA399" s="165"/>
      <c r="AB399" s="165"/>
      <c r="AC399" s="165"/>
      <c r="AD399" s="165"/>
      <c r="AE399" s="40"/>
      <c r="AF399" s="177"/>
      <c r="AG399" s="177"/>
      <c r="AH399" s="177"/>
    </row>
    <row r="400" spans="1:34" x14ac:dyDescent="0.2">
      <c r="A400" s="165"/>
      <c r="B400" s="165" t="s">
        <v>505</v>
      </c>
      <c r="C400" s="174" t="s">
        <v>1063</v>
      </c>
      <c r="D400" s="167"/>
      <c r="E400" s="167"/>
      <c r="F400" s="175"/>
      <c r="G400" s="168"/>
      <c r="H400" s="168"/>
      <c r="I400" s="40"/>
      <c r="J400" s="40"/>
      <c r="K400" s="40"/>
      <c r="L400" s="165"/>
      <c r="M400" s="40"/>
      <c r="N400" s="40"/>
      <c r="O400" s="165"/>
      <c r="P400" s="165"/>
      <c r="Q400" s="165"/>
      <c r="R400" s="165"/>
      <c r="S400" s="40"/>
      <c r="T400" s="40"/>
      <c r="U400" s="165"/>
      <c r="V400" s="165"/>
      <c r="W400" s="165"/>
      <c r="X400" s="165"/>
      <c r="Y400" s="40"/>
      <c r="Z400" s="40"/>
      <c r="AA400" s="165"/>
      <c r="AB400" s="165"/>
      <c r="AC400" s="165"/>
      <c r="AD400" s="165"/>
      <c r="AE400" s="40"/>
      <c r="AF400" s="177"/>
      <c r="AG400" s="177"/>
      <c r="AH400" s="177"/>
    </row>
    <row r="401" spans="1:34" x14ac:dyDescent="0.2">
      <c r="A401" s="165"/>
      <c r="B401" s="165" t="s">
        <v>590</v>
      </c>
      <c r="C401" s="174" t="s">
        <v>1064</v>
      </c>
      <c r="D401" s="167"/>
      <c r="E401" s="167"/>
      <c r="F401" s="175"/>
      <c r="G401" s="168"/>
      <c r="H401" s="168"/>
      <c r="I401" s="40"/>
      <c r="J401" s="40"/>
      <c r="K401" s="40"/>
      <c r="L401" s="165"/>
      <c r="M401" s="40"/>
      <c r="N401" s="40"/>
      <c r="O401" s="165"/>
      <c r="P401" s="165"/>
      <c r="Q401" s="165"/>
      <c r="R401" s="165"/>
      <c r="S401" s="40"/>
      <c r="T401" s="40"/>
      <c r="U401" s="165"/>
      <c r="V401" s="165"/>
      <c r="W401" s="165"/>
      <c r="X401" s="165"/>
      <c r="Y401" s="40"/>
      <c r="Z401" s="40"/>
      <c r="AA401" s="165"/>
      <c r="AB401" s="165"/>
      <c r="AC401" s="165"/>
      <c r="AD401" s="165"/>
      <c r="AE401" s="40"/>
      <c r="AF401" s="177"/>
      <c r="AG401" s="177"/>
      <c r="AH401" s="177"/>
    </row>
    <row r="402" spans="1:34" x14ac:dyDescent="0.2">
      <c r="A402" s="165">
        <v>100</v>
      </c>
      <c r="B402" s="200" t="s">
        <v>446</v>
      </c>
      <c r="C402" s="169" t="s">
        <v>1055</v>
      </c>
      <c r="D402" s="167" t="s">
        <v>1056</v>
      </c>
      <c r="E402" s="167" t="s">
        <v>1057</v>
      </c>
      <c r="F402" s="175">
        <v>44419</v>
      </c>
      <c r="G402" s="168" t="s">
        <v>772</v>
      </c>
      <c r="H402" s="168" t="s">
        <v>1006</v>
      </c>
      <c r="I402" s="40"/>
      <c r="J402" s="40"/>
      <c r="K402" s="40" t="s">
        <v>1058</v>
      </c>
      <c r="L402" s="165" t="s">
        <v>1215</v>
      </c>
      <c r="M402" s="40"/>
      <c r="N402" s="40"/>
      <c r="O402" s="165" t="s">
        <v>1215</v>
      </c>
      <c r="P402" s="165"/>
      <c r="Q402" s="165"/>
      <c r="R402" s="165"/>
      <c r="S402" s="40"/>
      <c r="T402" s="40"/>
      <c r="U402" s="165" t="s">
        <v>1215</v>
      </c>
      <c r="V402" s="165"/>
      <c r="W402" s="165"/>
      <c r="X402" s="165"/>
      <c r="Y402" s="40"/>
      <c r="Z402" s="40"/>
      <c r="AA402" s="165">
        <v>4</v>
      </c>
      <c r="AB402" s="165"/>
      <c r="AC402" s="165">
        <v>54</v>
      </c>
      <c r="AD402" s="165">
        <v>2</v>
      </c>
      <c r="AE402" s="40"/>
      <c r="AF402" s="177"/>
      <c r="AG402" s="177"/>
      <c r="AH402" s="177"/>
    </row>
    <row r="403" spans="1:34" x14ac:dyDescent="0.2">
      <c r="A403" s="165"/>
      <c r="B403" s="165" t="s">
        <v>137</v>
      </c>
      <c r="C403" s="40" t="s">
        <v>1059</v>
      </c>
      <c r="D403" s="40"/>
      <c r="E403" s="40"/>
      <c r="F403" s="40"/>
      <c r="G403" s="40"/>
      <c r="H403" s="40"/>
      <c r="I403" s="40"/>
      <c r="J403" s="40"/>
      <c r="K403" s="40"/>
      <c r="L403" s="165"/>
      <c r="M403" s="40"/>
      <c r="N403" s="40"/>
      <c r="O403" s="165"/>
      <c r="P403" s="165"/>
      <c r="Q403" s="165"/>
      <c r="R403" s="165"/>
      <c r="S403" s="40"/>
      <c r="T403" s="40"/>
      <c r="U403" s="165"/>
      <c r="V403" s="165"/>
      <c r="W403" s="165"/>
      <c r="X403" s="165"/>
      <c r="Y403" s="40"/>
      <c r="Z403" s="40"/>
      <c r="AA403" s="165"/>
      <c r="AB403" s="165"/>
      <c r="AC403" s="165"/>
      <c r="AD403" s="165"/>
      <c r="AE403" s="40"/>
      <c r="AF403" s="177"/>
      <c r="AG403" s="177"/>
      <c r="AH403" s="177"/>
    </row>
    <row r="404" spans="1:34" x14ac:dyDescent="0.2">
      <c r="A404" s="165"/>
      <c r="B404" s="165" t="s">
        <v>139</v>
      </c>
      <c r="C404" s="40" t="s">
        <v>1060</v>
      </c>
      <c r="D404" s="40"/>
      <c r="E404" s="40"/>
      <c r="F404" s="40"/>
      <c r="G404" s="40"/>
      <c r="H404" s="40"/>
      <c r="I404" s="40"/>
      <c r="J404" s="40"/>
      <c r="K404" s="40"/>
      <c r="L404" s="165"/>
      <c r="M404" s="40"/>
      <c r="N404" s="40"/>
      <c r="O404" s="165"/>
      <c r="P404" s="165"/>
      <c r="Q404" s="165"/>
      <c r="R404" s="165"/>
      <c r="S404" s="40"/>
      <c r="T404" s="40"/>
      <c r="U404" s="165"/>
      <c r="V404" s="165"/>
      <c r="W404" s="165"/>
      <c r="X404" s="165"/>
      <c r="Y404" s="40"/>
      <c r="Z404" s="40"/>
      <c r="AA404" s="165"/>
      <c r="AB404" s="165"/>
      <c r="AC404" s="165"/>
      <c r="AD404" s="165"/>
      <c r="AE404" s="40"/>
      <c r="AF404" s="177"/>
      <c r="AG404" s="177"/>
      <c r="AH404" s="177"/>
    </row>
    <row r="405" spans="1:34" x14ac:dyDescent="0.2">
      <c r="A405" s="165"/>
      <c r="B405" s="165" t="s">
        <v>139</v>
      </c>
      <c r="C405" s="40" t="s">
        <v>1061</v>
      </c>
      <c r="D405" s="40"/>
      <c r="E405" s="40"/>
      <c r="F405" s="40"/>
      <c r="G405" s="40"/>
      <c r="H405" s="40"/>
      <c r="I405" s="40"/>
      <c r="J405" s="40"/>
      <c r="K405" s="40"/>
      <c r="L405" s="165"/>
      <c r="M405" s="40"/>
      <c r="N405" s="40"/>
      <c r="O405" s="165"/>
      <c r="P405" s="165"/>
      <c r="Q405" s="165"/>
      <c r="R405" s="165"/>
      <c r="S405" s="40"/>
      <c r="T405" s="40"/>
      <c r="U405" s="165"/>
      <c r="V405" s="165"/>
      <c r="W405" s="165"/>
      <c r="X405" s="165"/>
      <c r="Y405" s="40"/>
      <c r="Z405" s="40"/>
      <c r="AA405" s="165"/>
      <c r="AB405" s="165"/>
      <c r="AC405" s="165"/>
      <c r="AD405" s="165"/>
      <c r="AE405" s="40"/>
      <c r="AF405" s="177"/>
      <c r="AG405" s="177"/>
      <c r="AH405" s="177"/>
    </row>
    <row r="406" spans="1:34" ht="15.75" x14ac:dyDescent="0.25">
      <c r="A406" s="165">
        <v>101</v>
      </c>
      <c r="B406" s="198" t="s">
        <v>448</v>
      </c>
      <c r="C406" s="12" t="s">
        <v>2060</v>
      </c>
      <c r="D406" s="13" t="s">
        <v>2061</v>
      </c>
      <c r="E406" s="13" t="s">
        <v>2062</v>
      </c>
      <c r="F406" s="183">
        <v>43794</v>
      </c>
      <c r="G406" s="4" t="s">
        <v>2063</v>
      </c>
      <c r="H406" s="2" t="s">
        <v>775</v>
      </c>
      <c r="I406" s="2" t="s">
        <v>2064</v>
      </c>
      <c r="J406" s="40"/>
      <c r="K406" s="2" t="s">
        <v>2065</v>
      </c>
      <c r="L406" s="165" t="s">
        <v>1215</v>
      </c>
      <c r="M406" s="40"/>
      <c r="N406" s="40"/>
      <c r="O406" s="165" t="s">
        <v>1215</v>
      </c>
      <c r="P406" s="165"/>
      <c r="Q406" s="165"/>
      <c r="R406" s="165"/>
      <c r="S406" s="40"/>
      <c r="T406" s="40"/>
      <c r="U406" s="165"/>
      <c r="V406" s="165" t="s">
        <v>1215</v>
      </c>
      <c r="W406" s="165"/>
      <c r="X406" s="165"/>
      <c r="Y406" s="40"/>
      <c r="Z406" s="40"/>
      <c r="AA406" s="165">
        <v>3</v>
      </c>
      <c r="AB406" s="165"/>
      <c r="AC406" s="165">
        <v>54</v>
      </c>
      <c r="AD406" s="165">
        <v>5</v>
      </c>
      <c r="AE406" s="177"/>
      <c r="AF406" s="177"/>
      <c r="AG406" s="177"/>
      <c r="AH406" s="177"/>
    </row>
    <row r="407" spans="1:34" ht="15.75" x14ac:dyDescent="0.25">
      <c r="A407" s="165"/>
      <c r="B407" s="197" t="s">
        <v>213</v>
      </c>
      <c r="C407" s="2" t="s">
        <v>2066</v>
      </c>
      <c r="D407" s="40"/>
      <c r="E407" s="40"/>
      <c r="F407" s="40"/>
      <c r="G407" s="40"/>
      <c r="H407" s="40"/>
      <c r="I407" s="40"/>
      <c r="J407" s="40"/>
      <c r="K407" s="40"/>
      <c r="L407" s="40"/>
      <c r="M407" s="40"/>
      <c r="N407" s="40"/>
      <c r="O407" s="165"/>
      <c r="P407" s="165"/>
      <c r="Q407" s="165"/>
      <c r="R407" s="165"/>
      <c r="S407" s="40"/>
      <c r="T407" s="40"/>
      <c r="U407" s="165"/>
      <c r="V407" s="165"/>
      <c r="W407" s="165"/>
      <c r="X407" s="165"/>
      <c r="Y407" s="40"/>
      <c r="Z407" s="40"/>
      <c r="AA407" s="165"/>
      <c r="AB407" s="165"/>
      <c r="AC407" s="165"/>
      <c r="AD407" s="165"/>
      <c r="AE407" s="177"/>
      <c r="AF407" s="177"/>
      <c r="AG407" s="177"/>
      <c r="AH407" s="177"/>
    </row>
    <row r="408" spans="1:34" ht="15.75" x14ac:dyDescent="0.25">
      <c r="A408" s="165"/>
      <c r="B408" s="197" t="s">
        <v>139</v>
      </c>
      <c r="C408" s="2" t="s">
        <v>2067</v>
      </c>
      <c r="D408" s="40"/>
      <c r="E408" s="40"/>
      <c r="F408" s="40"/>
      <c r="G408" s="40"/>
      <c r="H408" s="40"/>
      <c r="I408" s="40"/>
      <c r="J408" s="40"/>
      <c r="K408" s="40"/>
      <c r="L408" s="40"/>
      <c r="M408" s="40"/>
      <c r="N408" s="40"/>
      <c r="O408" s="165"/>
      <c r="P408" s="165"/>
      <c r="Q408" s="165"/>
      <c r="R408" s="165"/>
      <c r="S408" s="40"/>
      <c r="T408" s="40"/>
      <c r="U408" s="165"/>
      <c r="V408" s="165"/>
      <c r="W408" s="165"/>
      <c r="X408" s="165"/>
      <c r="Y408" s="40"/>
      <c r="Z408" s="40"/>
      <c r="AA408" s="165"/>
      <c r="AB408" s="165"/>
      <c r="AC408" s="165"/>
      <c r="AD408" s="165"/>
      <c r="AE408" s="177"/>
      <c r="AF408" s="177"/>
      <c r="AG408" s="177"/>
      <c r="AH408" s="177"/>
    </row>
    <row r="409" spans="1:34" ht="15.75" x14ac:dyDescent="0.25">
      <c r="A409" s="165">
        <v>102</v>
      </c>
      <c r="B409" s="198" t="s">
        <v>167</v>
      </c>
      <c r="C409" s="12" t="s">
        <v>463</v>
      </c>
      <c r="D409" s="13" t="s">
        <v>2069</v>
      </c>
      <c r="E409" s="13" t="s">
        <v>2070</v>
      </c>
      <c r="F409" s="183">
        <v>44573</v>
      </c>
      <c r="G409" s="2" t="s">
        <v>2071</v>
      </c>
      <c r="H409" s="2" t="s">
        <v>775</v>
      </c>
      <c r="I409" s="161" t="s">
        <v>2072</v>
      </c>
      <c r="J409" s="40"/>
      <c r="K409" s="2" t="s">
        <v>2073</v>
      </c>
      <c r="L409" s="197" t="s">
        <v>1215</v>
      </c>
      <c r="M409" s="2"/>
      <c r="N409" s="2"/>
      <c r="O409" s="165" t="s">
        <v>1215</v>
      </c>
      <c r="P409" s="165"/>
      <c r="Q409" s="165"/>
      <c r="R409" s="165"/>
      <c r="S409" s="40"/>
      <c r="T409" s="40"/>
      <c r="U409" s="165" t="s">
        <v>1215</v>
      </c>
      <c r="V409" s="165"/>
      <c r="W409" s="165"/>
      <c r="X409" s="165"/>
      <c r="Y409" s="40"/>
      <c r="Z409" s="40"/>
      <c r="AA409" s="165">
        <v>3</v>
      </c>
      <c r="AB409" s="165"/>
      <c r="AC409" s="165">
        <v>54</v>
      </c>
      <c r="AD409" s="165">
        <v>5</v>
      </c>
      <c r="AE409" s="177"/>
      <c r="AF409" s="177"/>
      <c r="AG409" s="177"/>
      <c r="AH409" s="177"/>
    </row>
    <row r="410" spans="1:34" x14ac:dyDescent="0.2">
      <c r="A410" s="165"/>
      <c r="B410" s="165" t="s">
        <v>213</v>
      </c>
      <c r="C410" s="40" t="s">
        <v>2074</v>
      </c>
      <c r="D410" s="40"/>
      <c r="E410" s="40"/>
      <c r="F410" s="40"/>
      <c r="G410" s="40"/>
      <c r="H410" s="40"/>
      <c r="I410" s="202"/>
      <c r="J410" s="40"/>
      <c r="K410" s="40"/>
      <c r="L410" s="40"/>
      <c r="M410" s="40"/>
      <c r="N410" s="40"/>
      <c r="O410" s="165"/>
      <c r="P410" s="165"/>
      <c r="Q410" s="165"/>
      <c r="R410" s="165"/>
      <c r="S410" s="40"/>
      <c r="T410" s="40"/>
      <c r="U410" s="165"/>
      <c r="V410" s="165"/>
      <c r="W410" s="165"/>
      <c r="X410" s="165"/>
      <c r="Y410" s="40"/>
      <c r="Z410" s="40"/>
      <c r="AA410" s="165"/>
      <c r="AB410" s="165"/>
      <c r="AC410" s="165"/>
      <c r="AD410" s="165"/>
      <c r="AE410" s="177"/>
      <c r="AF410" s="177"/>
      <c r="AG410" s="177"/>
      <c r="AH410" s="177"/>
    </row>
    <row r="411" spans="1:34" x14ac:dyDescent="0.2">
      <c r="A411" s="165"/>
      <c r="B411" s="165" t="s">
        <v>139</v>
      </c>
      <c r="C411" s="40" t="s">
        <v>2075</v>
      </c>
      <c r="D411" s="40"/>
      <c r="E411" s="40"/>
      <c r="F411" s="40"/>
      <c r="G411" s="40"/>
      <c r="H411" s="40"/>
      <c r="I411" s="202"/>
      <c r="J411" s="40"/>
      <c r="K411" s="40"/>
      <c r="L411" s="165"/>
      <c r="M411" s="40"/>
      <c r="N411" s="40"/>
      <c r="O411" s="165"/>
      <c r="P411" s="165"/>
      <c r="Q411" s="165"/>
      <c r="R411" s="165"/>
      <c r="S411" s="40"/>
      <c r="T411" s="40"/>
      <c r="U411" s="165"/>
      <c r="V411" s="165"/>
      <c r="W411" s="165"/>
      <c r="X411" s="165"/>
      <c r="Y411" s="40"/>
      <c r="Z411" s="40"/>
      <c r="AA411" s="165"/>
      <c r="AB411" s="165"/>
      <c r="AC411" s="165"/>
      <c r="AD411" s="165"/>
      <c r="AE411" s="177"/>
      <c r="AF411" s="177"/>
      <c r="AG411" s="177"/>
      <c r="AH411" s="177"/>
    </row>
    <row r="412" spans="1:34" ht="15.75" x14ac:dyDescent="0.25">
      <c r="A412" s="165">
        <v>103</v>
      </c>
      <c r="B412" s="198" t="s">
        <v>167</v>
      </c>
      <c r="C412" s="12" t="s">
        <v>1596</v>
      </c>
      <c r="D412" s="13" t="s">
        <v>2175</v>
      </c>
      <c r="E412" s="13" t="s">
        <v>2176</v>
      </c>
      <c r="F412" s="47">
        <v>44420</v>
      </c>
      <c r="G412" s="2" t="s">
        <v>2071</v>
      </c>
      <c r="H412" s="2" t="s">
        <v>775</v>
      </c>
      <c r="I412" s="203" t="s">
        <v>2177</v>
      </c>
      <c r="J412" s="40"/>
      <c r="K412" s="2" t="s">
        <v>695</v>
      </c>
      <c r="L412" s="197" t="s">
        <v>1215</v>
      </c>
      <c r="M412" s="2"/>
      <c r="N412" s="2"/>
      <c r="O412" s="165" t="s">
        <v>1215</v>
      </c>
      <c r="P412" s="165"/>
      <c r="Q412" s="165"/>
      <c r="R412" s="165"/>
      <c r="S412" s="40"/>
      <c r="T412" s="40"/>
      <c r="U412" s="165"/>
      <c r="V412" s="165" t="s">
        <v>1215</v>
      </c>
      <c r="W412" s="165"/>
      <c r="X412" s="165"/>
      <c r="Y412" s="40"/>
      <c r="Z412" s="40"/>
      <c r="AA412" s="165">
        <v>4</v>
      </c>
      <c r="AB412" s="165"/>
      <c r="AC412" s="165">
        <v>54</v>
      </c>
      <c r="AD412" s="165">
        <v>5</v>
      </c>
      <c r="AE412" s="177"/>
      <c r="AF412" s="177"/>
      <c r="AG412" s="177"/>
      <c r="AH412" s="177"/>
    </row>
    <row r="413" spans="1:34" ht="15.75" x14ac:dyDescent="0.25">
      <c r="A413" s="165"/>
      <c r="B413" s="197" t="s">
        <v>137</v>
      </c>
      <c r="C413" s="2" t="s">
        <v>2178</v>
      </c>
      <c r="D413" s="2"/>
      <c r="E413" s="2"/>
      <c r="F413" s="2"/>
      <c r="G413" s="2"/>
      <c r="H413" s="2"/>
      <c r="I413" s="40"/>
      <c r="J413" s="2"/>
      <c r="K413" s="2"/>
      <c r="L413" s="2"/>
      <c r="M413" s="2"/>
      <c r="N413" s="2"/>
      <c r="O413" s="165"/>
      <c r="P413" s="165"/>
      <c r="Q413" s="165"/>
      <c r="R413" s="165"/>
      <c r="S413" s="40"/>
      <c r="T413" s="40"/>
      <c r="U413" s="165"/>
      <c r="V413" s="165"/>
      <c r="W413" s="165"/>
      <c r="X413" s="165"/>
      <c r="Y413" s="40"/>
      <c r="Z413" s="40"/>
      <c r="AA413" s="165"/>
      <c r="AB413" s="165"/>
      <c r="AC413" s="165"/>
      <c r="AD413" s="165"/>
      <c r="AE413" s="177"/>
      <c r="AF413" s="177"/>
      <c r="AG413" s="177"/>
      <c r="AH413" s="177"/>
    </row>
    <row r="414" spans="1:34" ht="15.75" x14ac:dyDescent="0.25">
      <c r="A414" s="165"/>
      <c r="B414" s="197" t="s">
        <v>139</v>
      </c>
      <c r="C414" s="2" t="s">
        <v>2179</v>
      </c>
      <c r="D414" s="2"/>
      <c r="E414" s="2"/>
      <c r="F414" s="2"/>
      <c r="G414" s="2"/>
      <c r="H414" s="2"/>
      <c r="I414" s="40"/>
      <c r="J414" s="2"/>
      <c r="K414" s="2"/>
      <c r="L414" s="2"/>
      <c r="M414" s="2"/>
      <c r="N414" s="2"/>
      <c r="O414" s="165"/>
      <c r="P414" s="165"/>
      <c r="Q414" s="165"/>
      <c r="R414" s="165"/>
      <c r="S414" s="40"/>
      <c r="T414" s="40"/>
      <c r="U414" s="165"/>
      <c r="V414" s="165"/>
      <c r="W414" s="165"/>
      <c r="X414" s="165"/>
      <c r="Y414" s="40"/>
      <c r="Z414" s="40"/>
      <c r="AA414" s="165"/>
      <c r="AB414" s="165"/>
      <c r="AC414" s="165"/>
      <c r="AD414" s="165"/>
      <c r="AE414" s="177"/>
      <c r="AF414" s="177"/>
      <c r="AG414" s="177"/>
      <c r="AH414" s="177"/>
    </row>
    <row r="415" spans="1:34" ht="15.75" x14ac:dyDescent="0.25">
      <c r="A415" s="165"/>
      <c r="B415" s="197" t="s">
        <v>139</v>
      </c>
      <c r="C415" s="2" t="s">
        <v>2180</v>
      </c>
      <c r="D415" s="2"/>
      <c r="E415" s="2"/>
      <c r="F415" s="2"/>
      <c r="G415" s="2"/>
      <c r="H415" s="2"/>
      <c r="J415" s="2"/>
      <c r="K415" s="2"/>
      <c r="L415" s="2"/>
      <c r="M415" s="2"/>
      <c r="N415" s="2"/>
      <c r="O415" s="165"/>
      <c r="P415" s="165"/>
      <c r="Q415" s="165"/>
      <c r="R415" s="165"/>
      <c r="S415" s="40"/>
      <c r="T415" s="40"/>
      <c r="U415" s="165"/>
      <c r="V415" s="165"/>
      <c r="W415" s="165"/>
      <c r="X415" s="165"/>
      <c r="Y415" s="40"/>
      <c r="Z415" s="40"/>
      <c r="AA415" s="165"/>
      <c r="AB415" s="165"/>
      <c r="AC415" s="197"/>
      <c r="AD415" s="197"/>
      <c r="AE415" s="177"/>
      <c r="AF415" s="177"/>
      <c r="AG415" s="177"/>
      <c r="AH415" s="177"/>
    </row>
    <row r="416" spans="1:34" ht="15.75" x14ac:dyDescent="0.25">
      <c r="A416" s="165">
        <v>104</v>
      </c>
      <c r="B416" s="198" t="s">
        <v>448</v>
      </c>
      <c r="C416" s="12" t="s">
        <v>1406</v>
      </c>
      <c r="D416" s="13" t="s">
        <v>2181</v>
      </c>
      <c r="E416" s="13" t="s">
        <v>2182</v>
      </c>
      <c r="F416" s="183">
        <v>44371</v>
      </c>
      <c r="G416" s="2" t="s">
        <v>2071</v>
      </c>
      <c r="H416" s="4" t="s">
        <v>1006</v>
      </c>
      <c r="J416" s="2"/>
      <c r="K416" s="2" t="s">
        <v>583</v>
      </c>
      <c r="L416" s="197" t="s">
        <v>1215</v>
      </c>
      <c r="M416" s="40"/>
      <c r="N416" s="40"/>
      <c r="O416" s="165" t="s">
        <v>1215</v>
      </c>
      <c r="P416" s="165"/>
      <c r="Q416" s="165"/>
      <c r="R416" s="165"/>
      <c r="S416" s="40"/>
      <c r="T416" s="40"/>
      <c r="U416" s="165" t="s">
        <v>1215</v>
      </c>
      <c r="V416" s="165"/>
      <c r="W416" s="165"/>
      <c r="X416" s="165"/>
      <c r="Y416" s="40"/>
      <c r="Z416" s="40"/>
      <c r="AA416" s="165">
        <v>4</v>
      </c>
      <c r="AB416" s="165"/>
      <c r="AC416" s="165">
        <v>54</v>
      </c>
      <c r="AD416" s="165">
        <v>2</v>
      </c>
      <c r="AE416" s="177"/>
      <c r="AF416" s="177"/>
      <c r="AG416" s="177"/>
      <c r="AH416" s="177"/>
    </row>
    <row r="417" spans="1:34" ht="15.75" x14ac:dyDescent="0.25">
      <c r="A417" s="165"/>
      <c r="B417" s="197" t="s">
        <v>137</v>
      </c>
      <c r="C417" s="2" t="s">
        <v>2183</v>
      </c>
      <c r="D417" s="2"/>
      <c r="E417" s="2"/>
      <c r="F417" s="2"/>
      <c r="G417" s="2"/>
      <c r="H417" s="2"/>
      <c r="I417" s="2"/>
      <c r="J417" s="2"/>
      <c r="K417" s="2"/>
      <c r="L417" s="2"/>
      <c r="M417" s="2"/>
      <c r="N417" s="2"/>
      <c r="O417" s="165"/>
      <c r="P417" s="165"/>
      <c r="Q417" s="165"/>
      <c r="R417" s="165"/>
      <c r="S417" s="40"/>
      <c r="T417" s="40"/>
      <c r="U417" s="165"/>
      <c r="V417" s="165"/>
      <c r="W417" s="165"/>
      <c r="X417" s="165"/>
      <c r="Y417" s="40"/>
      <c r="Z417" s="40"/>
      <c r="AA417" s="165"/>
      <c r="AB417" s="165"/>
      <c r="AC417" s="165"/>
      <c r="AD417" s="165"/>
      <c r="AE417" s="177"/>
      <c r="AF417" s="177"/>
      <c r="AG417" s="177"/>
      <c r="AH417" s="177"/>
    </row>
    <row r="418" spans="1:34" ht="15.75" x14ac:dyDescent="0.25">
      <c r="A418" s="165"/>
      <c r="B418" s="197" t="s">
        <v>139</v>
      </c>
      <c r="C418" s="2" t="s">
        <v>2184</v>
      </c>
      <c r="D418" s="2"/>
      <c r="E418" s="2"/>
      <c r="F418" s="2"/>
      <c r="G418" s="2"/>
      <c r="H418" s="2"/>
      <c r="I418" s="2"/>
      <c r="J418" s="2"/>
      <c r="K418" s="2"/>
      <c r="L418" s="2"/>
      <c r="M418" s="2"/>
      <c r="N418" s="2"/>
      <c r="O418" s="165"/>
      <c r="P418" s="165"/>
      <c r="Q418" s="165"/>
      <c r="R418" s="165"/>
      <c r="S418" s="40"/>
      <c r="T418" s="40"/>
      <c r="U418" s="165"/>
      <c r="V418" s="165"/>
      <c r="W418" s="165"/>
      <c r="X418" s="165"/>
      <c r="Y418" s="40"/>
      <c r="Z418" s="40"/>
      <c r="AA418" s="165"/>
      <c r="AB418" s="165"/>
      <c r="AC418" s="165"/>
      <c r="AD418" s="165"/>
      <c r="AE418" s="177"/>
      <c r="AF418" s="177"/>
      <c r="AG418" s="177"/>
      <c r="AH418" s="177"/>
    </row>
    <row r="419" spans="1:34" ht="15.75" x14ac:dyDescent="0.25">
      <c r="A419" s="165"/>
      <c r="B419" s="197" t="s">
        <v>139</v>
      </c>
      <c r="C419" s="2" t="s">
        <v>2185</v>
      </c>
      <c r="D419" s="2"/>
      <c r="E419" s="2"/>
      <c r="F419" s="2"/>
      <c r="G419" s="2"/>
      <c r="H419" s="2"/>
      <c r="I419" s="2"/>
      <c r="J419" s="2"/>
      <c r="K419" s="2"/>
      <c r="L419" s="2"/>
      <c r="M419" s="2"/>
      <c r="N419" s="2"/>
      <c r="O419" s="165"/>
      <c r="P419" s="165"/>
      <c r="Q419" s="165"/>
      <c r="R419" s="165"/>
      <c r="S419" s="40"/>
      <c r="T419" s="40"/>
      <c r="U419" s="165"/>
      <c r="V419" s="165"/>
      <c r="W419" s="165"/>
      <c r="X419" s="165"/>
      <c r="Y419" s="40"/>
      <c r="Z419" s="40"/>
      <c r="AA419" s="165"/>
      <c r="AB419" s="165"/>
      <c r="AC419" s="165"/>
      <c r="AD419" s="165"/>
      <c r="AE419" s="177"/>
      <c r="AF419" s="177"/>
      <c r="AG419" s="177"/>
      <c r="AH419" s="177"/>
    </row>
    <row r="420" spans="1:34" ht="15.75" x14ac:dyDescent="0.25">
      <c r="A420" s="197">
        <v>105</v>
      </c>
      <c r="B420" s="198" t="s">
        <v>453</v>
      </c>
      <c r="C420" s="12" t="s">
        <v>2187</v>
      </c>
      <c r="D420" s="13" t="s">
        <v>2188</v>
      </c>
      <c r="E420" s="9">
        <v>151547288</v>
      </c>
      <c r="F420" s="183">
        <v>41765</v>
      </c>
      <c r="G420" s="2" t="s">
        <v>2189</v>
      </c>
      <c r="H420" s="2" t="s">
        <v>2190</v>
      </c>
      <c r="I420" s="2" t="s">
        <v>2210</v>
      </c>
      <c r="J420" s="2"/>
      <c r="K420" s="2" t="s">
        <v>2191</v>
      </c>
      <c r="L420" s="197" t="s">
        <v>1215</v>
      </c>
      <c r="M420" s="2"/>
      <c r="N420" s="165"/>
      <c r="O420" s="165" t="s">
        <v>1215</v>
      </c>
      <c r="P420" s="165"/>
      <c r="R420" s="165"/>
      <c r="S420" s="40"/>
      <c r="T420" s="40"/>
      <c r="U420" s="165"/>
      <c r="V420" s="165" t="s">
        <v>1215</v>
      </c>
      <c r="W420" s="165"/>
      <c r="X420" s="165"/>
      <c r="Y420" s="40"/>
      <c r="Z420" s="40"/>
      <c r="AA420" s="165">
        <v>6</v>
      </c>
      <c r="AB420" s="165"/>
      <c r="AC420" s="165">
        <v>54</v>
      </c>
      <c r="AD420" s="165">
        <v>6</v>
      </c>
      <c r="AE420" s="177"/>
      <c r="AF420" s="177"/>
      <c r="AG420" s="177"/>
      <c r="AH420" s="177"/>
    </row>
    <row r="421" spans="1:34" ht="15.75" x14ac:dyDescent="0.25">
      <c r="A421" s="197"/>
      <c r="B421" s="197" t="s">
        <v>238</v>
      </c>
      <c r="C421" s="2" t="s">
        <v>2192</v>
      </c>
      <c r="D421" s="2"/>
      <c r="E421" s="2"/>
      <c r="F421" s="2"/>
      <c r="G421" s="2"/>
      <c r="H421" s="2"/>
      <c r="I421" s="2"/>
      <c r="J421" s="2"/>
      <c r="K421" s="2"/>
      <c r="L421" s="196"/>
      <c r="M421" s="2"/>
      <c r="N421" s="2"/>
      <c r="O421" s="165"/>
      <c r="P421" s="165"/>
      <c r="Q421" s="165"/>
      <c r="R421" s="165"/>
      <c r="S421" s="40"/>
      <c r="T421" s="40"/>
      <c r="U421" s="165"/>
      <c r="V421" s="165"/>
      <c r="W421" s="165"/>
      <c r="X421" s="165"/>
      <c r="Y421" s="40"/>
      <c r="Z421" s="40"/>
      <c r="AA421" s="165"/>
      <c r="AB421" s="165"/>
      <c r="AC421" s="165"/>
      <c r="AD421" s="165"/>
      <c r="AE421" s="177"/>
      <c r="AF421" s="177"/>
      <c r="AG421" s="177"/>
      <c r="AH421" s="177"/>
    </row>
    <row r="422" spans="1:34" ht="15.75" x14ac:dyDescent="0.25">
      <c r="A422" s="197"/>
      <c r="B422" s="197" t="s">
        <v>250</v>
      </c>
      <c r="C422" s="2" t="s">
        <v>2193</v>
      </c>
      <c r="D422" s="2"/>
      <c r="E422" s="2"/>
      <c r="F422" s="2"/>
      <c r="G422" s="2"/>
      <c r="H422" s="2"/>
      <c r="I422" s="2"/>
      <c r="J422" s="2"/>
      <c r="K422" s="2"/>
      <c r="L422" s="197"/>
      <c r="M422" s="2"/>
      <c r="N422" s="2"/>
      <c r="O422" s="165"/>
      <c r="P422" s="165"/>
      <c r="Q422" s="165"/>
      <c r="R422" s="165"/>
      <c r="S422" s="40"/>
      <c r="T422" s="40"/>
      <c r="U422" s="165"/>
      <c r="V422" s="165"/>
      <c r="W422" s="165"/>
      <c r="X422" s="165"/>
      <c r="Y422" s="40"/>
      <c r="Z422" s="40"/>
      <c r="AA422" s="165"/>
      <c r="AB422" s="165"/>
      <c r="AC422" s="165"/>
      <c r="AD422" s="165"/>
      <c r="AE422" s="177"/>
      <c r="AF422" s="177"/>
      <c r="AG422" s="177"/>
      <c r="AH422" s="177"/>
    </row>
    <row r="423" spans="1:34" ht="15.75" x14ac:dyDescent="0.25">
      <c r="A423" s="197"/>
      <c r="B423" s="197" t="s">
        <v>213</v>
      </c>
      <c r="C423" s="2" t="s">
        <v>2198</v>
      </c>
      <c r="D423" s="2"/>
      <c r="E423" s="2"/>
      <c r="F423" s="2"/>
      <c r="G423" s="2"/>
      <c r="H423" s="2"/>
      <c r="I423" s="2"/>
      <c r="J423" s="2"/>
      <c r="K423" s="2"/>
      <c r="L423" s="197"/>
      <c r="M423" s="2"/>
      <c r="N423" s="2"/>
      <c r="O423" s="165"/>
      <c r="P423" s="165"/>
      <c r="Q423" s="165"/>
      <c r="R423" s="165"/>
      <c r="S423" s="40"/>
      <c r="T423" s="40"/>
      <c r="U423" s="165"/>
      <c r="V423" s="165"/>
      <c r="W423" s="165"/>
      <c r="X423" s="165"/>
      <c r="Y423" s="40"/>
      <c r="Z423" s="40"/>
      <c r="AA423" s="165"/>
      <c r="AB423" s="165"/>
      <c r="AC423" s="165"/>
      <c r="AD423" s="165"/>
      <c r="AE423" s="177"/>
      <c r="AF423" s="177"/>
      <c r="AG423" s="177"/>
      <c r="AH423" s="177"/>
    </row>
    <row r="424" spans="1:34" ht="15.75" x14ac:dyDescent="0.25">
      <c r="A424" s="197"/>
      <c r="B424" s="197" t="s">
        <v>2194</v>
      </c>
      <c r="C424" s="2" t="s">
        <v>2195</v>
      </c>
      <c r="D424" s="2"/>
      <c r="E424" s="2"/>
      <c r="F424" s="2"/>
      <c r="G424" s="2"/>
      <c r="H424" s="2"/>
      <c r="I424" s="2"/>
      <c r="J424" s="2"/>
      <c r="K424" s="2"/>
      <c r="L424" s="197"/>
      <c r="M424" s="2"/>
      <c r="N424" s="2"/>
      <c r="O424" s="165"/>
      <c r="P424" s="165"/>
      <c r="Q424" s="165"/>
      <c r="R424" s="165"/>
      <c r="S424" s="40"/>
      <c r="T424" s="40"/>
      <c r="U424" s="165"/>
      <c r="V424" s="165"/>
      <c r="W424" s="165"/>
      <c r="X424" s="165"/>
      <c r="Y424" s="40"/>
      <c r="Z424" s="40"/>
      <c r="AA424" s="165"/>
      <c r="AB424" s="165"/>
      <c r="AC424" s="165"/>
      <c r="AD424" s="165"/>
      <c r="AE424" s="177"/>
      <c r="AF424" s="177"/>
      <c r="AG424" s="177"/>
      <c r="AH424" s="177"/>
    </row>
    <row r="425" spans="1:34" ht="15.75" x14ac:dyDescent="0.25">
      <c r="A425" s="197"/>
      <c r="B425" s="197" t="s">
        <v>2196</v>
      </c>
      <c r="C425" s="2" t="s">
        <v>2197</v>
      </c>
      <c r="D425" s="2"/>
      <c r="E425" s="2"/>
      <c r="F425" s="2"/>
      <c r="G425" s="2"/>
      <c r="H425" s="2"/>
      <c r="I425" s="2"/>
      <c r="J425" s="2"/>
      <c r="K425" s="2"/>
      <c r="L425" s="197"/>
      <c r="M425" s="2"/>
      <c r="N425" s="2"/>
      <c r="O425" s="165"/>
      <c r="P425" s="165"/>
      <c r="Q425" s="165"/>
      <c r="R425" s="165"/>
      <c r="S425" s="40"/>
      <c r="T425" s="40"/>
      <c r="U425" s="165"/>
      <c r="V425" s="165"/>
      <c r="W425" s="165"/>
      <c r="X425" s="165"/>
      <c r="Y425" s="40"/>
      <c r="Z425" s="40"/>
      <c r="AA425" s="165"/>
      <c r="AB425" s="165"/>
      <c r="AC425" s="165"/>
      <c r="AD425" s="165"/>
      <c r="AE425" s="177"/>
      <c r="AF425" s="177"/>
      <c r="AG425" s="177"/>
      <c r="AH425" s="177"/>
    </row>
    <row r="426" spans="1:34" ht="15.75" x14ac:dyDescent="0.25">
      <c r="A426" s="197">
        <v>106</v>
      </c>
      <c r="B426" s="198" t="s">
        <v>453</v>
      </c>
      <c r="C426" s="12" t="s">
        <v>2199</v>
      </c>
      <c r="D426" s="13" t="s">
        <v>2200</v>
      </c>
      <c r="E426" s="13" t="s">
        <v>2201</v>
      </c>
      <c r="F426" s="183">
        <v>44455</v>
      </c>
      <c r="G426" s="2" t="s">
        <v>2071</v>
      </c>
      <c r="H426" s="2" t="s">
        <v>2190</v>
      </c>
      <c r="I426" s="2" t="s">
        <v>2210</v>
      </c>
      <c r="J426" s="2"/>
      <c r="K426" s="2" t="s">
        <v>2191</v>
      </c>
      <c r="L426" s="197" t="s">
        <v>1215</v>
      </c>
      <c r="M426" s="2"/>
      <c r="N426" s="165"/>
      <c r="O426" s="165" t="s">
        <v>1215</v>
      </c>
      <c r="P426" s="165"/>
      <c r="R426" s="165"/>
      <c r="S426" s="40"/>
      <c r="T426" s="40"/>
      <c r="U426" s="165"/>
      <c r="V426" s="165" t="s">
        <v>1215</v>
      </c>
      <c r="W426" s="165"/>
      <c r="X426" s="165"/>
      <c r="Y426" s="40"/>
      <c r="Z426" s="40"/>
      <c r="AA426" s="165">
        <v>4</v>
      </c>
      <c r="AB426" s="165"/>
      <c r="AC426" s="165">
        <v>54</v>
      </c>
      <c r="AD426" s="165">
        <v>6</v>
      </c>
      <c r="AE426" s="177"/>
      <c r="AF426" s="177"/>
      <c r="AG426" s="177"/>
      <c r="AH426" s="177"/>
    </row>
    <row r="427" spans="1:34" ht="15.75" x14ac:dyDescent="0.25">
      <c r="A427" s="197"/>
      <c r="B427" s="197" t="s">
        <v>250</v>
      </c>
      <c r="C427" s="2" t="s">
        <v>2202</v>
      </c>
      <c r="D427" s="2"/>
      <c r="E427" s="2"/>
      <c r="F427" s="2"/>
      <c r="G427" s="2"/>
      <c r="H427" s="2"/>
      <c r="I427" s="2"/>
      <c r="J427" s="2"/>
      <c r="K427" s="2"/>
      <c r="L427" s="2"/>
      <c r="M427" s="40"/>
      <c r="N427" s="40"/>
      <c r="O427" s="165"/>
      <c r="P427" s="165"/>
      <c r="Q427" s="165"/>
      <c r="R427" s="165"/>
      <c r="S427" s="40"/>
      <c r="T427" s="40"/>
      <c r="U427" s="165"/>
      <c r="V427" s="165"/>
      <c r="W427" s="165"/>
      <c r="X427" s="165"/>
      <c r="Y427" s="40"/>
      <c r="Z427" s="40"/>
      <c r="AA427" s="40"/>
      <c r="AB427" s="40"/>
      <c r="AC427" s="40"/>
      <c r="AD427" s="40"/>
      <c r="AE427" s="177"/>
      <c r="AF427" s="177"/>
      <c r="AG427" s="177"/>
      <c r="AH427" s="177"/>
    </row>
    <row r="428" spans="1:34" ht="15.75" x14ac:dyDescent="0.25">
      <c r="A428" s="197"/>
      <c r="B428" s="197" t="s">
        <v>213</v>
      </c>
      <c r="C428" s="2" t="s">
        <v>2203</v>
      </c>
      <c r="D428" s="2"/>
      <c r="E428" s="2"/>
      <c r="F428" s="2"/>
      <c r="G428" s="2"/>
      <c r="H428" s="2"/>
      <c r="I428" s="2"/>
      <c r="J428" s="2"/>
      <c r="K428" s="2"/>
      <c r="L428" s="2"/>
      <c r="M428" s="40"/>
      <c r="N428" s="40"/>
      <c r="O428" s="165"/>
      <c r="P428" s="165"/>
      <c r="Q428" s="165"/>
      <c r="R428" s="165"/>
      <c r="S428" s="40"/>
      <c r="T428" s="40"/>
      <c r="U428" s="165"/>
      <c r="V428" s="165"/>
      <c r="W428" s="165"/>
      <c r="X428" s="165"/>
      <c r="Y428" s="40"/>
      <c r="Z428" s="40"/>
      <c r="AA428" s="40"/>
      <c r="AB428" s="40"/>
      <c r="AC428" s="40"/>
      <c r="AD428" s="40"/>
      <c r="AE428" s="177"/>
      <c r="AF428" s="177"/>
      <c r="AG428" s="177"/>
      <c r="AH428" s="177"/>
    </row>
    <row r="429" spans="1:34" ht="15.75" x14ac:dyDescent="0.25">
      <c r="A429" s="165"/>
      <c r="B429" s="197" t="s">
        <v>139</v>
      </c>
      <c r="C429" s="2" t="s">
        <v>2204</v>
      </c>
      <c r="D429" s="40"/>
      <c r="E429" s="40"/>
      <c r="F429" s="40"/>
      <c r="G429" s="40"/>
      <c r="H429" s="40"/>
      <c r="I429" s="40"/>
      <c r="J429" s="40"/>
      <c r="K429" s="40"/>
      <c r="L429" s="40"/>
      <c r="M429" s="40"/>
      <c r="N429" s="40"/>
      <c r="O429" s="165"/>
      <c r="P429" s="165"/>
      <c r="Q429" s="165"/>
      <c r="R429" s="165"/>
      <c r="S429" s="40"/>
      <c r="T429" s="40"/>
      <c r="U429" s="165"/>
      <c r="V429" s="165" t="s">
        <v>1215</v>
      </c>
      <c r="W429" s="165"/>
      <c r="X429" s="165"/>
      <c r="Y429" s="40"/>
      <c r="Z429" s="40"/>
      <c r="AA429" s="40"/>
      <c r="AB429" s="40"/>
      <c r="AC429" s="40"/>
      <c r="AD429" s="40"/>
      <c r="AE429" s="177"/>
      <c r="AF429" s="177"/>
      <c r="AG429" s="177"/>
      <c r="AH429" s="177"/>
    </row>
    <row r="430" spans="1:34" ht="15.75" x14ac:dyDescent="0.25">
      <c r="A430" s="197">
        <v>107</v>
      </c>
      <c r="B430" s="198" t="s">
        <v>167</v>
      </c>
      <c r="C430" s="12" t="s">
        <v>11</v>
      </c>
      <c r="D430" s="13" t="s">
        <v>2205</v>
      </c>
      <c r="E430" s="13" t="s">
        <v>2206</v>
      </c>
      <c r="F430" s="183">
        <v>44472</v>
      </c>
      <c r="G430" s="2" t="s">
        <v>2071</v>
      </c>
      <c r="H430" s="2" t="s">
        <v>2190</v>
      </c>
      <c r="I430" s="2" t="s">
        <v>2210</v>
      </c>
      <c r="J430" s="2" t="s">
        <v>2211</v>
      </c>
      <c r="K430" s="2"/>
      <c r="L430" s="165" t="s">
        <v>1215</v>
      </c>
      <c r="N430" s="2"/>
      <c r="O430" s="197" t="s">
        <v>1215</v>
      </c>
      <c r="P430" s="197"/>
      <c r="Q430" s="197"/>
      <c r="R430" s="197"/>
      <c r="S430" s="2"/>
      <c r="T430" s="2"/>
      <c r="U430" s="197"/>
      <c r="V430" s="197"/>
      <c r="W430" s="197"/>
      <c r="X430" s="197"/>
      <c r="Y430" s="2"/>
      <c r="Z430" s="2"/>
      <c r="AA430" s="2">
        <v>4</v>
      </c>
      <c r="AB430" s="2"/>
      <c r="AC430" s="197">
        <v>67</v>
      </c>
      <c r="AD430" s="197">
        <v>2</v>
      </c>
      <c r="AE430" s="177"/>
      <c r="AF430" s="177"/>
      <c r="AG430" s="177"/>
      <c r="AH430" s="177"/>
    </row>
    <row r="431" spans="1:34" ht="15.75" x14ac:dyDescent="0.25">
      <c r="A431" s="197"/>
      <c r="B431" s="197" t="s">
        <v>213</v>
      </c>
      <c r="C431" s="2" t="s">
        <v>2207</v>
      </c>
      <c r="D431" s="2"/>
      <c r="E431" s="2"/>
      <c r="F431" s="2"/>
      <c r="G431" s="2"/>
      <c r="H431" s="2"/>
      <c r="I431" s="2"/>
      <c r="J431" s="2"/>
      <c r="K431" s="2"/>
      <c r="L431" s="2"/>
      <c r="M431" s="2"/>
      <c r="N431" s="2"/>
      <c r="O431" s="197"/>
      <c r="P431" s="197"/>
      <c r="Q431" s="197"/>
      <c r="R431" s="197"/>
      <c r="S431" s="2"/>
      <c r="T431" s="2"/>
      <c r="U431" s="197"/>
      <c r="V431" s="197"/>
      <c r="W431" s="197"/>
      <c r="X431" s="197"/>
      <c r="Y431" s="2"/>
      <c r="Z431" s="2"/>
      <c r="AA431" s="2"/>
      <c r="AB431" s="2"/>
      <c r="AC431" s="2"/>
      <c r="AD431" s="2"/>
      <c r="AE431" s="177"/>
      <c r="AF431" s="177"/>
      <c r="AG431" s="177"/>
      <c r="AH431" s="177"/>
    </row>
    <row r="432" spans="1:34" ht="15.75" x14ac:dyDescent="0.25">
      <c r="A432" s="197"/>
      <c r="B432" s="197" t="s">
        <v>139</v>
      </c>
      <c r="C432" s="2" t="s">
        <v>2208</v>
      </c>
      <c r="D432" s="2"/>
      <c r="E432" s="2"/>
      <c r="F432" s="2"/>
      <c r="G432" s="2"/>
      <c r="H432" s="2"/>
      <c r="I432" s="2"/>
      <c r="J432" s="2"/>
      <c r="K432" s="2"/>
      <c r="L432" s="2"/>
      <c r="M432" s="2"/>
      <c r="N432" s="2"/>
      <c r="O432" s="197"/>
      <c r="P432" s="197"/>
      <c r="Q432" s="197"/>
      <c r="R432" s="197"/>
      <c r="S432" s="2"/>
      <c r="T432" s="2"/>
      <c r="U432" s="197"/>
      <c r="V432" s="197"/>
      <c r="W432" s="197"/>
      <c r="X432" s="197"/>
      <c r="Y432" s="2"/>
      <c r="Z432" s="2"/>
      <c r="AA432" s="2"/>
      <c r="AB432" s="2"/>
      <c r="AC432" s="2"/>
      <c r="AD432" s="2"/>
      <c r="AE432" s="177"/>
      <c r="AF432" s="177"/>
      <c r="AG432" s="177"/>
      <c r="AH432" s="177"/>
    </row>
    <row r="433" spans="1:34" ht="15.75" x14ac:dyDescent="0.25">
      <c r="A433" s="197"/>
      <c r="B433" s="197" t="s">
        <v>139</v>
      </c>
      <c r="C433" s="2" t="s">
        <v>2209</v>
      </c>
      <c r="D433" s="2"/>
      <c r="E433" s="2"/>
      <c r="F433" s="2"/>
      <c r="G433" s="2"/>
      <c r="H433" s="2"/>
      <c r="I433" s="2"/>
      <c r="J433" s="2"/>
      <c r="K433" s="2"/>
      <c r="L433" s="2"/>
      <c r="M433" s="2"/>
      <c r="N433" s="2"/>
      <c r="O433" s="197"/>
      <c r="P433" s="197"/>
      <c r="Q433" s="197"/>
      <c r="R433" s="197"/>
      <c r="S433" s="2"/>
      <c r="T433" s="2"/>
      <c r="U433" s="197"/>
      <c r="V433" s="197"/>
      <c r="W433" s="197"/>
      <c r="X433" s="197"/>
      <c r="Y433" s="2"/>
      <c r="Z433" s="2"/>
      <c r="AA433" s="2"/>
      <c r="AB433" s="2"/>
      <c r="AC433" s="2"/>
      <c r="AD433" s="2"/>
      <c r="AE433" s="177"/>
      <c r="AF433" s="177"/>
      <c r="AG433" s="177"/>
      <c r="AH433" s="177"/>
    </row>
    <row r="434" spans="1:34" ht="15.75" x14ac:dyDescent="0.25">
      <c r="A434" s="197">
        <v>108</v>
      </c>
      <c r="B434" s="217" t="s">
        <v>167</v>
      </c>
      <c r="C434" s="12" t="s">
        <v>2254</v>
      </c>
      <c r="D434" s="13" t="s">
        <v>2261</v>
      </c>
      <c r="E434" s="13" t="s">
        <v>2255</v>
      </c>
      <c r="F434" s="183">
        <v>44424</v>
      </c>
      <c r="G434" s="2" t="s">
        <v>2071</v>
      </c>
      <c r="H434" s="2" t="s">
        <v>2190</v>
      </c>
      <c r="I434" s="2" t="s">
        <v>2256</v>
      </c>
      <c r="J434" s="2" t="s">
        <v>2257</v>
      </c>
      <c r="K434" s="2"/>
      <c r="L434" s="216" t="s">
        <v>1215</v>
      </c>
      <c r="M434" s="2"/>
      <c r="N434" s="2"/>
      <c r="O434" s="216" t="s">
        <v>1215</v>
      </c>
      <c r="P434" s="197"/>
      <c r="Q434" s="197"/>
      <c r="R434" s="197"/>
      <c r="S434" s="2"/>
      <c r="T434" s="2"/>
      <c r="U434" s="197"/>
      <c r="V434" s="197"/>
      <c r="W434" s="197"/>
      <c r="X434" s="197"/>
      <c r="Y434" s="2"/>
      <c r="Z434" s="2"/>
      <c r="AA434" s="2">
        <v>4</v>
      </c>
      <c r="AB434" s="2"/>
      <c r="AC434" s="2">
        <v>54</v>
      </c>
      <c r="AD434" s="2">
        <v>6</v>
      </c>
      <c r="AE434" s="177"/>
      <c r="AF434" s="177"/>
      <c r="AG434" s="177"/>
      <c r="AH434" s="177"/>
    </row>
    <row r="435" spans="1:34" ht="15.75" x14ac:dyDescent="0.25">
      <c r="A435" s="197"/>
      <c r="B435" s="216" t="s">
        <v>238</v>
      </c>
      <c r="C435" s="2" t="s">
        <v>2258</v>
      </c>
      <c r="D435" s="2"/>
      <c r="E435" s="2"/>
      <c r="F435" s="2"/>
      <c r="G435" s="2"/>
      <c r="H435" s="2"/>
      <c r="I435" s="2"/>
      <c r="J435" s="2"/>
      <c r="K435" s="2"/>
      <c r="L435" s="2"/>
      <c r="M435" s="2"/>
      <c r="N435" s="2"/>
      <c r="O435" s="197"/>
      <c r="P435" s="197"/>
      <c r="Q435" s="197"/>
      <c r="R435" s="197"/>
      <c r="S435" s="2"/>
      <c r="T435" s="2"/>
      <c r="U435" s="197"/>
      <c r="V435" s="197"/>
      <c r="W435" s="197"/>
      <c r="X435" s="197"/>
      <c r="Y435" s="2"/>
      <c r="Z435" s="2"/>
      <c r="AA435" s="2"/>
      <c r="AB435" s="2"/>
      <c r="AC435" s="2"/>
      <c r="AD435" s="2"/>
      <c r="AE435" s="177"/>
      <c r="AF435" s="177"/>
      <c r="AG435" s="177"/>
      <c r="AH435" s="177"/>
    </row>
    <row r="436" spans="1:34" ht="15.75" x14ac:dyDescent="0.25">
      <c r="A436" s="197"/>
      <c r="B436" s="216" t="s">
        <v>250</v>
      </c>
      <c r="C436" s="2" t="s">
        <v>2259</v>
      </c>
      <c r="D436" s="2"/>
      <c r="E436" s="2"/>
      <c r="F436" s="2"/>
      <c r="G436" s="2"/>
      <c r="H436" s="2"/>
      <c r="I436" s="2"/>
      <c r="J436" s="2"/>
      <c r="K436" s="2"/>
      <c r="L436" s="2"/>
      <c r="M436" s="2"/>
      <c r="N436" s="2"/>
      <c r="O436" s="197"/>
      <c r="P436" s="197"/>
      <c r="Q436" s="197"/>
      <c r="R436" s="197"/>
      <c r="S436" s="2"/>
      <c r="T436" s="2"/>
      <c r="U436" s="197"/>
      <c r="V436" s="197"/>
      <c r="W436" s="197"/>
      <c r="X436" s="197"/>
      <c r="Y436" s="2"/>
      <c r="Z436" s="2"/>
      <c r="AA436" s="2"/>
      <c r="AB436" s="2"/>
      <c r="AC436" s="2"/>
      <c r="AD436" s="2"/>
      <c r="AE436" s="177"/>
      <c r="AF436" s="177"/>
      <c r="AG436" s="177"/>
      <c r="AH436" s="177"/>
    </row>
    <row r="437" spans="1:34" ht="15.75" x14ac:dyDescent="0.25">
      <c r="A437" s="197"/>
      <c r="B437" s="216" t="s">
        <v>1271</v>
      </c>
      <c r="C437" s="2" t="s">
        <v>2260</v>
      </c>
      <c r="D437" s="2"/>
      <c r="E437" s="2"/>
      <c r="F437" s="2"/>
      <c r="G437" s="2"/>
      <c r="H437" s="2"/>
      <c r="I437" s="2"/>
      <c r="J437" s="2"/>
      <c r="K437" s="2"/>
      <c r="L437" s="2"/>
      <c r="M437" s="2"/>
      <c r="N437" s="2"/>
      <c r="O437" s="197"/>
      <c r="P437" s="197"/>
      <c r="Q437" s="197"/>
      <c r="R437" s="197"/>
      <c r="S437" s="2"/>
      <c r="T437" s="2"/>
      <c r="U437" s="197"/>
      <c r="V437" s="197"/>
      <c r="W437" s="197"/>
      <c r="X437" s="197"/>
      <c r="Y437" s="2"/>
      <c r="Z437" s="2"/>
      <c r="AA437" s="2"/>
      <c r="AB437" s="2"/>
      <c r="AC437" s="2"/>
      <c r="AD437" s="2"/>
      <c r="AE437" s="177"/>
      <c r="AF437" s="177"/>
      <c r="AG437" s="177"/>
      <c r="AH437" s="177"/>
    </row>
    <row r="438" spans="1:34" ht="15.75" x14ac:dyDescent="0.25">
      <c r="A438" s="197"/>
      <c r="B438" s="197"/>
      <c r="C438" s="2"/>
      <c r="D438" s="2"/>
      <c r="E438" s="2"/>
      <c r="F438" s="2"/>
      <c r="G438" s="2"/>
      <c r="H438" s="2"/>
      <c r="I438" s="2"/>
      <c r="J438" s="2"/>
      <c r="K438" s="2"/>
      <c r="L438" s="2"/>
      <c r="M438" s="2"/>
      <c r="N438" s="2"/>
      <c r="O438" s="197"/>
      <c r="P438" s="197"/>
      <c r="Q438" s="197"/>
      <c r="R438" s="197"/>
      <c r="S438" s="2"/>
      <c r="T438" s="2"/>
      <c r="U438" s="197"/>
      <c r="V438" s="197"/>
      <c r="W438" s="197"/>
      <c r="X438" s="197"/>
      <c r="Y438" s="2"/>
      <c r="Z438" s="2"/>
      <c r="AA438" s="2"/>
      <c r="AB438" s="2"/>
      <c r="AC438" s="2"/>
      <c r="AD438" s="2"/>
      <c r="AE438" s="177"/>
      <c r="AF438" s="177"/>
      <c r="AG438" s="177"/>
      <c r="AH438" s="177"/>
    </row>
    <row r="439" spans="1:34" ht="15.75" x14ac:dyDescent="0.25">
      <c r="A439" s="197"/>
      <c r="B439" s="197"/>
      <c r="C439" s="2"/>
      <c r="D439" s="2"/>
      <c r="E439" s="2"/>
      <c r="F439" s="2"/>
      <c r="G439" s="2"/>
      <c r="H439" s="2"/>
      <c r="I439" s="2"/>
      <c r="J439" s="2"/>
      <c r="K439" s="2"/>
      <c r="L439" s="2"/>
      <c r="M439" s="2"/>
      <c r="N439" s="2"/>
      <c r="O439" s="197"/>
      <c r="P439" s="197"/>
      <c r="Q439" s="197"/>
      <c r="R439" s="197"/>
      <c r="S439" s="2"/>
      <c r="T439" s="2"/>
      <c r="U439" s="197"/>
      <c r="V439" s="197"/>
      <c r="W439" s="197"/>
      <c r="X439" s="197"/>
      <c r="Y439" s="2"/>
      <c r="Z439" s="2"/>
      <c r="AA439" s="2"/>
      <c r="AB439" s="2"/>
      <c r="AC439" s="2"/>
      <c r="AD439" s="2"/>
      <c r="AE439" s="177"/>
      <c r="AF439" s="177"/>
      <c r="AG439" s="177"/>
      <c r="AH439" s="177"/>
    </row>
    <row r="440" spans="1:34" ht="15.75" x14ac:dyDescent="0.25">
      <c r="A440" s="197"/>
      <c r="B440" s="197"/>
      <c r="C440" s="2"/>
      <c r="D440" s="2"/>
      <c r="E440" s="2"/>
      <c r="F440" s="2"/>
      <c r="G440" s="2"/>
      <c r="H440" s="2"/>
      <c r="I440" s="2"/>
      <c r="J440" s="2"/>
      <c r="K440" s="2"/>
      <c r="L440" s="2"/>
      <c r="M440" s="2"/>
      <c r="N440" s="2"/>
      <c r="O440" s="197"/>
      <c r="P440" s="197"/>
      <c r="Q440" s="197"/>
      <c r="R440" s="197"/>
      <c r="S440" s="2"/>
      <c r="T440" s="2"/>
      <c r="U440" s="197"/>
      <c r="V440" s="197"/>
      <c r="W440" s="197"/>
      <c r="X440" s="197"/>
      <c r="Y440" s="2"/>
      <c r="Z440" s="2"/>
      <c r="AA440" s="2"/>
      <c r="AB440" s="2"/>
      <c r="AC440" s="2"/>
      <c r="AD440" s="2"/>
      <c r="AE440" s="177"/>
      <c r="AF440" s="177"/>
      <c r="AG440" s="177"/>
      <c r="AH440" s="177"/>
    </row>
    <row r="441" spans="1:34" ht="15.75" x14ac:dyDescent="0.25">
      <c r="A441" s="197"/>
      <c r="B441" s="197"/>
      <c r="C441" s="2"/>
      <c r="D441" s="2"/>
      <c r="E441" s="2"/>
      <c r="F441" s="2"/>
      <c r="G441" s="2"/>
      <c r="H441" s="2"/>
      <c r="I441" s="2"/>
      <c r="J441" s="2"/>
      <c r="K441" s="2"/>
      <c r="L441" s="2"/>
      <c r="M441" s="2"/>
      <c r="N441" s="2"/>
      <c r="O441" s="197"/>
      <c r="P441" s="197"/>
      <c r="Q441" s="197"/>
      <c r="R441" s="197"/>
      <c r="S441" s="2"/>
      <c r="T441" s="2"/>
      <c r="U441" s="197"/>
      <c r="V441" s="197"/>
      <c r="W441" s="197"/>
      <c r="X441" s="197"/>
      <c r="Y441" s="2"/>
      <c r="Z441" s="2"/>
      <c r="AA441" s="2"/>
      <c r="AB441" s="2"/>
      <c r="AC441" s="2"/>
      <c r="AD441" s="2"/>
      <c r="AE441" s="177"/>
      <c r="AF441" s="177"/>
      <c r="AG441" s="177"/>
      <c r="AH441" s="177"/>
    </row>
    <row r="442" spans="1:34" ht="15.75" x14ac:dyDescent="0.25">
      <c r="A442" s="197"/>
      <c r="B442" s="197"/>
      <c r="C442" s="2"/>
      <c r="D442" s="2"/>
      <c r="E442" s="2"/>
      <c r="F442" s="2"/>
      <c r="G442" s="2"/>
      <c r="H442" s="2"/>
      <c r="I442" s="2"/>
      <c r="J442" s="2"/>
      <c r="K442" s="2"/>
      <c r="L442" s="2"/>
      <c r="M442" s="2"/>
      <c r="N442" s="2"/>
      <c r="O442" s="197"/>
      <c r="P442" s="197"/>
      <c r="Q442" s="197"/>
      <c r="R442" s="197"/>
      <c r="S442" s="2"/>
      <c r="T442" s="2"/>
      <c r="U442" s="197"/>
      <c r="V442" s="197"/>
      <c r="W442" s="197"/>
      <c r="X442" s="197"/>
      <c r="Y442" s="2"/>
      <c r="Z442" s="2"/>
      <c r="AA442" s="2"/>
      <c r="AB442" s="2"/>
      <c r="AC442" s="2"/>
      <c r="AD442" s="2"/>
      <c r="AE442" s="177"/>
      <c r="AF442" s="177"/>
      <c r="AG442" s="177"/>
      <c r="AH442" s="177"/>
    </row>
    <row r="443" spans="1:34" ht="15.75" x14ac:dyDescent="0.25">
      <c r="A443" s="197"/>
      <c r="B443" s="197"/>
      <c r="C443" s="2"/>
      <c r="D443" s="2"/>
      <c r="E443" s="2"/>
      <c r="F443" s="2"/>
      <c r="G443" s="2"/>
      <c r="H443" s="2"/>
      <c r="I443" s="2"/>
      <c r="J443" s="2"/>
      <c r="K443" s="2"/>
      <c r="L443" s="2"/>
      <c r="M443" s="2"/>
      <c r="N443" s="2"/>
      <c r="O443" s="197"/>
      <c r="P443" s="197"/>
      <c r="Q443" s="197"/>
      <c r="R443" s="197"/>
      <c r="S443" s="2"/>
      <c r="T443" s="2"/>
      <c r="U443" s="197"/>
      <c r="V443" s="197"/>
      <c r="W443" s="197"/>
      <c r="X443" s="197"/>
      <c r="Y443" s="2"/>
      <c r="Z443" s="2"/>
      <c r="AA443" s="2"/>
      <c r="AB443" s="2"/>
      <c r="AC443" s="2"/>
      <c r="AD443" s="2"/>
      <c r="AE443" s="177"/>
      <c r="AF443" s="177"/>
      <c r="AG443" s="177"/>
      <c r="AH443" s="177"/>
    </row>
    <row r="444" spans="1:34" ht="15.75" x14ac:dyDescent="0.25">
      <c r="A444" s="197"/>
      <c r="B444" s="197"/>
      <c r="C444" s="2"/>
      <c r="D444" s="2"/>
      <c r="E444" s="2"/>
      <c r="F444" s="2"/>
      <c r="G444" s="2"/>
      <c r="H444" s="2"/>
      <c r="I444" s="2"/>
      <c r="J444" s="2"/>
      <c r="K444" s="2"/>
      <c r="L444" s="2"/>
      <c r="M444" s="2"/>
      <c r="N444" s="2"/>
      <c r="O444" s="197"/>
      <c r="P444" s="197"/>
      <c r="Q444" s="197"/>
      <c r="R444" s="197"/>
      <c r="S444" s="2"/>
      <c r="T444" s="2"/>
      <c r="U444" s="197"/>
      <c r="V444" s="197"/>
      <c r="W444" s="197"/>
      <c r="X444" s="197"/>
      <c r="Y444" s="2"/>
      <c r="Z444" s="2"/>
      <c r="AA444" s="2"/>
      <c r="AB444" s="2"/>
      <c r="AC444" s="2"/>
      <c r="AD444" s="2"/>
      <c r="AE444" s="177"/>
      <c r="AF444" s="177"/>
      <c r="AG444" s="177"/>
      <c r="AH444" s="177"/>
    </row>
    <row r="445" spans="1:34" ht="15.75" x14ac:dyDescent="0.25">
      <c r="A445" s="197"/>
      <c r="B445" s="197"/>
      <c r="C445" s="2"/>
      <c r="D445" s="2"/>
      <c r="E445" s="2"/>
      <c r="F445" s="2"/>
      <c r="G445" s="2"/>
      <c r="H445" s="2"/>
      <c r="I445" s="2"/>
      <c r="J445" s="2"/>
      <c r="K445" s="2"/>
      <c r="L445" s="2"/>
      <c r="M445" s="2"/>
      <c r="N445" s="2"/>
      <c r="O445" s="197"/>
      <c r="P445" s="197"/>
      <c r="Q445" s="197"/>
      <c r="R445" s="197"/>
      <c r="S445" s="2"/>
      <c r="T445" s="2"/>
      <c r="U445" s="197"/>
      <c r="V445" s="197"/>
      <c r="W445" s="197"/>
      <c r="X445" s="197"/>
      <c r="Y445" s="2"/>
      <c r="Z445" s="2"/>
      <c r="AA445" s="2"/>
      <c r="AB445" s="2"/>
      <c r="AC445" s="2"/>
      <c r="AD445" s="2"/>
      <c r="AE445" s="177"/>
      <c r="AF445" s="177"/>
      <c r="AG445" s="177"/>
      <c r="AH445" s="177"/>
    </row>
    <row r="446" spans="1:34" ht="15.75" x14ac:dyDescent="0.25">
      <c r="A446" s="197"/>
      <c r="B446" s="197"/>
      <c r="C446" s="2"/>
      <c r="D446" s="2"/>
      <c r="E446" s="2"/>
      <c r="F446" s="2"/>
      <c r="G446" s="2"/>
      <c r="H446" s="2"/>
      <c r="I446" s="2"/>
      <c r="J446" s="2"/>
      <c r="K446" s="2"/>
      <c r="L446" s="2"/>
      <c r="M446" s="2"/>
      <c r="N446" s="2"/>
      <c r="O446" s="197"/>
      <c r="P446" s="197"/>
      <c r="Q446" s="197"/>
      <c r="R446" s="197"/>
      <c r="S446" s="2"/>
      <c r="T446" s="2"/>
      <c r="U446" s="197"/>
      <c r="V446" s="197"/>
      <c r="W446" s="197"/>
      <c r="X446" s="197"/>
      <c r="Y446" s="2"/>
      <c r="Z446" s="2"/>
      <c r="AA446" s="2"/>
      <c r="AB446" s="2"/>
      <c r="AC446" s="2"/>
      <c r="AD446" s="2"/>
      <c r="AE446" s="177"/>
      <c r="AF446" s="177"/>
      <c r="AG446" s="177"/>
      <c r="AH446" s="177"/>
    </row>
    <row r="447" spans="1:34" ht="15.75" x14ac:dyDescent="0.25">
      <c r="A447" s="197"/>
      <c r="B447" s="197"/>
      <c r="C447" s="2"/>
      <c r="D447" s="2"/>
      <c r="E447" s="2"/>
      <c r="F447" s="2"/>
      <c r="G447" s="2"/>
      <c r="H447" s="2"/>
      <c r="I447" s="2"/>
      <c r="J447" s="2"/>
      <c r="K447" s="2"/>
      <c r="L447" s="2"/>
      <c r="M447" s="2"/>
      <c r="N447" s="2"/>
      <c r="O447" s="197"/>
      <c r="P447" s="197"/>
      <c r="Q447" s="197"/>
      <c r="R447" s="197"/>
      <c r="S447" s="2"/>
      <c r="T447" s="2"/>
      <c r="U447" s="197"/>
      <c r="V447" s="197"/>
      <c r="W447" s="197"/>
      <c r="X447" s="197"/>
      <c r="Y447" s="2"/>
      <c r="Z447" s="2"/>
      <c r="AA447" s="2"/>
      <c r="AB447" s="2"/>
      <c r="AC447" s="2"/>
      <c r="AD447" s="2"/>
      <c r="AE447" s="177"/>
      <c r="AF447" s="177"/>
      <c r="AG447" s="177"/>
      <c r="AH447" s="177"/>
    </row>
    <row r="448" spans="1:34" ht="15.75" x14ac:dyDescent="0.25">
      <c r="A448" s="197"/>
      <c r="B448" s="197"/>
      <c r="C448" s="2"/>
      <c r="D448" s="2"/>
      <c r="E448" s="2"/>
      <c r="F448" s="2"/>
      <c r="G448" s="2"/>
      <c r="H448" s="2"/>
      <c r="I448" s="2"/>
      <c r="J448" s="2"/>
      <c r="K448" s="2"/>
      <c r="L448" s="2"/>
      <c r="M448" s="2"/>
      <c r="N448" s="2"/>
      <c r="O448" s="197"/>
      <c r="P448" s="197"/>
      <c r="Q448" s="197"/>
      <c r="R448" s="197"/>
      <c r="S448" s="2"/>
      <c r="T448" s="2"/>
      <c r="U448" s="197"/>
      <c r="V448" s="197"/>
      <c r="W448" s="197"/>
      <c r="X448" s="197"/>
      <c r="Y448" s="2"/>
      <c r="Z448" s="2"/>
      <c r="AA448" s="2"/>
      <c r="AB448" s="2"/>
      <c r="AC448" s="2"/>
      <c r="AD448" s="2"/>
      <c r="AE448" s="177"/>
      <c r="AF448" s="177"/>
      <c r="AG448" s="177"/>
      <c r="AH448" s="177"/>
    </row>
    <row r="449" spans="1:34" ht="15.75" x14ac:dyDescent="0.25">
      <c r="A449" s="197"/>
      <c r="B449" s="197"/>
      <c r="C449" s="2"/>
      <c r="D449" s="2"/>
      <c r="E449" s="2"/>
      <c r="F449" s="2"/>
      <c r="G449" s="2"/>
      <c r="H449" s="2"/>
      <c r="I449" s="2"/>
      <c r="J449" s="2"/>
      <c r="K449" s="2"/>
      <c r="L449" s="2"/>
      <c r="M449" s="2"/>
      <c r="N449" s="2"/>
      <c r="O449" s="197"/>
      <c r="P449" s="197"/>
      <c r="Q449" s="197"/>
      <c r="R449" s="197"/>
      <c r="S449" s="2"/>
      <c r="T449" s="2"/>
      <c r="U449" s="197"/>
      <c r="V449" s="197"/>
      <c r="W449" s="197"/>
      <c r="X449" s="197"/>
      <c r="Y449" s="2"/>
      <c r="Z449" s="2"/>
      <c r="AA449" s="2"/>
      <c r="AB449" s="2"/>
      <c r="AC449" s="2"/>
      <c r="AD449" s="2"/>
      <c r="AE449" s="177"/>
      <c r="AF449" s="177"/>
      <c r="AG449" s="177"/>
      <c r="AH449" s="177"/>
    </row>
    <row r="450" spans="1:34" ht="15.75" x14ac:dyDescent="0.25">
      <c r="A450" s="197"/>
      <c r="B450" s="197"/>
      <c r="C450" s="2"/>
      <c r="D450" s="2"/>
      <c r="E450" s="2"/>
      <c r="F450" s="2"/>
      <c r="G450" s="2"/>
      <c r="H450" s="2"/>
      <c r="I450" s="2"/>
      <c r="J450" s="2"/>
      <c r="K450" s="2"/>
      <c r="L450" s="2"/>
      <c r="M450" s="2"/>
      <c r="N450" s="2"/>
      <c r="O450" s="197"/>
      <c r="P450" s="197"/>
      <c r="Q450" s="197"/>
      <c r="R450" s="197"/>
      <c r="S450" s="2"/>
      <c r="T450" s="2"/>
      <c r="U450" s="197"/>
      <c r="V450" s="197"/>
      <c r="W450" s="197"/>
      <c r="X450" s="197"/>
      <c r="Y450" s="2"/>
      <c r="Z450" s="2"/>
      <c r="AA450" s="2"/>
      <c r="AB450" s="2"/>
      <c r="AC450" s="2"/>
      <c r="AD450" s="2"/>
      <c r="AE450" s="177"/>
      <c r="AF450" s="177"/>
      <c r="AG450" s="177"/>
      <c r="AH450" s="177"/>
    </row>
    <row r="451" spans="1:34" ht="15.75" x14ac:dyDescent="0.25">
      <c r="A451" s="197"/>
      <c r="B451" s="197"/>
      <c r="C451" s="2"/>
      <c r="D451" s="2"/>
      <c r="E451" s="2"/>
      <c r="F451" s="2"/>
      <c r="G451" s="2"/>
      <c r="H451" s="2"/>
      <c r="I451" s="2"/>
      <c r="J451" s="2"/>
      <c r="K451" s="2"/>
      <c r="L451" s="2"/>
      <c r="M451" s="2"/>
      <c r="N451" s="2"/>
      <c r="O451" s="197"/>
      <c r="P451" s="197"/>
      <c r="Q451" s="197"/>
      <c r="R451" s="197"/>
      <c r="S451" s="2"/>
      <c r="T451" s="2"/>
      <c r="U451" s="197"/>
      <c r="V451" s="197"/>
      <c r="W451" s="197"/>
      <c r="X451" s="197"/>
      <c r="Y451" s="2"/>
      <c r="Z451" s="2"/>
      <c r="AA451" s="2"/>
      <c r="AB451" s="2"/>
      <c r="AC451" s="2"/>
      <c r="AD451" s="2"/>
      <c r="AE451" s="177"/>
      <c r="AF451" s="177"/>
      <c r="AG451" s="177"/>
      <c r="AH451" s="177"/>
    </row>
    <row r="452" spans="1:34" ht="15.75" x14ac:dyDescent="0.25">
      <c r="A452" s="197"/>
      <c r="B452" s="197"/>
      <c r="C452" s="2"/>
      <c r="D452" s="2"/>
      <c r="E452" s="2"/>
      <c r="F452" s="2"/>
      <c r="G452" s="2"/>
      <c r="H452" s="2"/>
      <c r="I452" s="2"/>
      <c r="J452" s="2"/>
      <c r="K452" s="2"/>
      <c r="L452" s="2"/>
      <c r="M452" s="2"/>
      <c r="N452" s="2"/>
      <c r="O452" s="197"/>
      <c r="P452" s="197"/>
      <c r="Q452" s="197"/>
      <c r="R452" s="197"/>
      <c r="S452" s="2"/>
      <c r="T452" s="2"/>
      <c r="U452" s="197"/>
      <c r="V452" s="197"/>
      <c r="W452" s="197"/>
      <c r="X452" s="197"/>
      <c r="Y452" s="2"/>
      <c r="Z452" s="2"/>
      <c r="AA452" s="2"/>
      <c r="AB452" s="2"/>
      <c r="AC452" s="2"/>
      <c r="AD452" s="2"/>
      <c r="AE452" s="177"/>
      <c r="AF452" s="177"/>
      <c r="AG452" s="177"/>
      <c r="AH452" s="177"/>
    </row>
    <row r="453" spans="1:34" ht="15.75" x14ac:dyDescent="0.25">
      <c r="A453" s="197"/>
      <c r="B453" s="197"/>
      <c r="C453" s="2"/>
      <c r="D453" s="2"/>
      <c r="E453" s="2"/>
      <c r="F453" s="2"/>
      <c r="G453" s="2"/>
      <c r="H453" s="2"/>
      <c r="I453" s="2"/>
      <c r="J453" s="2"/>
      <c r="K453" s="2"/>
      <c r="L453" s="2"/>
      <c r="M453" s="2"/>
      <c r="N453" s="2"/>
      <c r="O453" s="197"/>
      <c r="P453" s="197"/>
      <c r="Q453" s="197"/>
      <c r="R453" s="197"/>
      <c r="S453" s="2"/>
      <c r="T453" s="2"/>
      <c r="U453" s="197"/>
      <c r="V453" s="197"/>
      <c r="W453" s="197"/>
      <c r="X453" s="197"/>
      <c r="Y453" s="2"/>
      <c r="Z453" s="2"/>
      <c r="AA453" s="2"/>
      <c r="AB453" s="2"/>
      <c r="AC453" s="2"/>
      <c r="AD453" s="2"/>
      <c r="AE453" s="177"/>
      <c r="AF453" s="177"/>
      <c r="AG453" s="177"/>
      <c r="AH453" s="177"/>
    </row>
    <row r="454" spans="1:34" ht="15.75" x14ac:dyDescent="0.25">
      <c r="A454" s="197"/>
      <c r="B454" s="197"/>
      <c r="C454" s="2"/>
      <c r="D454" s="2"/>
      <c r="E454" s="2"/>
      <c r="F454" s="2"/>
      <c r="G454" s="2"/>
      <c r="H454" s="2"/>
      <c r="I454" s="2"/>
      <c r="J454" s="2"/>
      <c r="K454" s="2"/>
      <c r="L454" s="2"/>
      <c r="M454" s="2"/>
      <c r="N454" s="2"/>
      <c r="O454" s="197"/>
      <c r="P454" s="197"/>
      <c r="Q454" s="197"/>
      <c r="R454" s="197"/>
      <c r="S454" s="2"/>
      <c r="T454" s="2"/>
      <c r="U454" s="197"/>
      <c r="V454" s="197"/>
      <c r="W454" s="197"/>
      <c r="X454" s="197"/>
      <c r="Y454" s="2"/>
      <c r="Z454" s="2"/>
      <c r="AA454" s="2"/>
      <c r="AB454" s="2"/>
      <c r="AC454" s="2"/>
      <c r="AD454" s="2"/>
      <c r="AE454" s="177"/>
      <c r="AF454" s="177"/>
      <c r="AG454" s="177"/>
      <c r="AH454" s="177"/>
    </row>
    <row r="455" spans="1:34" ht="15.75" x14ac:dyDescent="0.25">
      <c r="A455" s="197"/>
      <c r="B455" s="197"/>
      <c r="C455" s="2"/>
      <c r="D455" s="2"/>
      <c r="E455" s="2"/>
      <c r="F455" s="2"/>
      <c r="G455" s="2"/>
      <c r="H455" s="2"/>
      <c r="I455" s="2"/>
      <c r="J455" s="2"/>
      <c r="K455" s="2"/>
      <c r="L455" s="2"/>
      <c r="M455" s="2"/>
      <c r="N455" s="2"/>
      <c r="O455" s="197"/>
      <c r="P455" s="197"/>
      <c r="Q455" s="197"/>
      <c r="R455" s="197"/>
      <c r="S455" s="2"/>
      <c r="T455" s="2"/>
      <c r="U455" s="197"/>
      <c r="V455" s="197"/>
      <c r="W455" s="197"/>
      <c r="X455" s="197"/>
      <c r="Y455" s="2"/>
      <c r="Z455" s="2"/>
      <c r="AA455" s="2"/>
      <c r="AB455" s="2"/>
      <c r="AC455" s="2"/>
      <c r="AD455" s="2"/>
      <c r="AE455" s="177"/>
      <c r="AF455" s="177"/>
      <c r="AG455" s="177"/>
      <c r="AH455" s="177"/>
    </row>
    <row r="456" spans="1:34" ht="15.75" x14ac:dyDescent="0.25">
      <c r="A456" s="197"/>
      <c r="B456" s="197"/>
      <c r="C456" s="2"/>
      <c r="D456" s="2"/>
      <c r="E456" s="2"/>
      <c r="F456" s="2"/>
      <c r="G456" s="2"/>
      <c r="H456" s="2"/>
      <c r="I456" s="2"/>
      <c r="J456" s="2"/>
      <c r="K456" s="2"/>
      <c r="L456" s="2"/>
      <c r="M456" s="2"/>
      <c r="N456" s="2"/>
      <c r="O456" s="197"/>
      <c r="P456" s="197"/>
      <c r="Q456" s="197"/>
      <c r="R456" s="197"/>
      <c r="S456" s="2"/>
      <c r="T456" s="2"/>
      <c r="U456" s="197"/>
      <c r="V456" s="197"/>
      <c r="W456" s="197"/>
      <c r="X456" s="197"/>
      <c r="Y456" s="2"/>
      <c r="Z456" s="2"/>
      <c r="AA456" s="2"/>
      <c r="AB456" s="2"/>
      <c r="AC456" s="2"/>
      <c r="AD456" s="2"/>
      <c r="AE456" s="177"/>
      <c r="AF456" s="177"/>
      <c r="AG456" s="177"/>
      <c r="AH456" s="177"/>
    </row>
    <row r="457" spans="1:34" ht="15.75" x14ac:dyDescent="0.25">
      <c r="A457" s="197"/>
      <c r="B457" s="197"/>
      <c r="C457" s="2"/>
      <c r="D457" s="2"/>
      <c r="E457" s="2"/>
      <c r="F457" s="2"/>
      <c r="G457" s="2"/>
      <c r="H457" s="2"/>
      <c r="I457" s="2"/>
      <c r="J457" s="2"/>
      <c r="K457" s="2"/>
      <c r="L457" s="2"/>
      <c r="M457" s="2"/>
      <c r="N457" s="2"/>
      <c r="O457" s="197"/>
      <c r="P457" s="197"/>
      <c r="Q457" s="197"/>
      <c r="R457" s="197"/>
      <c r="S457" s="2"/>
      <c r="T457" s="2"/>
      <c r="U457" s="197"/>
      <c r="V457" s="197"/>
      <c r="W457" s="197"/>
      <c r="X457" s="197"/>
      <c r="Y457" s="2"/>
      <c r="Z457" s="2"/>
      <c r="AA457" s="2"/>
      <c r="AB457" s="2"/>
      <c r="AC457" s="2"/>
      <c r="AD457" s="2"/>
      <c r="AE457" s="177"/>
      <c r="AF457" s="177"/>
      <c r="AG457" s="177"/>
      <c r="AH457" s="177"/>
    </row>
    <row r="458" spans="1:34" ht="15.75" x14ac:dyDescent="0.25">
      <c r="A458" s="197"/>
      <c r="B458" s="197"/>
      <c r="C458" s="2"/>
      <c r="D458" s="2"/>
      <c r="E458" s="2"/>
      <c r="F458" s="2"/>
      <c r="G458" s="2"/>
      <c r="H458" s="2"/>
      <c r="I458" s="2"/>
      <c r="J458" s="2"/>
      <c r="K458" s="2"/>
      <c r="L458" s="2"/>
      <c r="M458" s="2"/>
      <c r="N458" s="2"/>
      <c r="O458" s="197"/>
      <c r="P458" s="197"/>
      <c r="Q458" s="197"/>
      <c r="R458" s="197"/>
      <c r="S458" s="2"/>
      <c r="T458" s="2"/>
      <c r="U458" s="197"/>
      <c r="V458" s="197"/>
      <c r="W458" s="197"/>
      <c r="X458" s="197"/>
      <c r="Y458" s="2"/>
      <c r="Z458" s="2"/>
      <c r="AA458" s="2"/>
      <c r="AB458" s="2"/>
      <c r="AC458" s="2"/>
      <c r="AD458" s="2"/>
      <c r="AE458" s="177"/>
      <c r="AF458" s="177"/>
      <c r="AG458" s="177"/>
      <c r="AH458" s="177"/>
    </row>
    <row r="459" spans="1:34" ht="15.75" x14ac:dyDescent="0.25">
      <c r="A459" s="197"/>
      <c r="B459" s="197"/>
      <c r="C459" s="2"/>
      <c r="D459" s="2"/>
      <c r="E459" s="2"/>
      <c r="F459" s="2"/>
      <c r="G459" s="2"/>
      <c r="H459" s="2"/>
      <c r="I459" s="2"/>
      <c r="J459" s="2"/>
      <c r="K459" s="2"/>
      <c r="L459" s="2"/>
      <c r="M459" s="2"/>
      <c r="N459" s="2"/>
      <c r="O459" s="197"/>
      <c r="P459" s="197"/>
      <c r="Q459" s="197"/>
      <c r="R459" s="197"/>
      <c r="S459" s="2"/>
      <c r="T459" s="2"/>
      <c r="U459" s="197"/>
      <c r="V459" s="197"/>
      <c r="W459" s="197"/>
      <c r="X459" s="197"/>
      <c r="Y459" s="2"/>
      <c r="Z459" s="2"/>
      <c r="AA459" s="2"/>
      <c r="AB459" s="2"/>
      <c r="AC459" s="2"/>
      <c r="AD459" s="2"/>
      <c r="AE459" s="177"/>
      <c r="AF459" s="177"/>
      <c r="AG459" s="177"/>
      <c r="AH459" s="177"/>
    </row>
    <row r="460" spans="1:34" ht="15.75" x14ac:dyDescent="0.25">
      <c r="A460" s="197"/>
      <c r="B460" s="197"/>
      <c r="C460" s="2"/>
      <c r="D460" s="2"/>
      <c r="E460" s="2"/>
      <c r="F460" s="2"/>
      <c r="G460" s="2"/>
      <c r="H460" s="2"/>
      <c r="I460" s="2"/>
      <c r="J460" s="2"/>
      <c r="K460" s="2"/>
      <c r="L460" s="2"/>
      <c r="M460" s="2"/>
      <c r="N460" s="2"/>
      <c r="O460" s="197"/>
      <c r="P460" s="197"/>
      <c r="Q460" s="197"/>
      <c r="R460" s="197"/>
      <c r="S460" s="2"/>
      <c r="T460" s="2"/>
      <c r="U460" s="197"/>
      <c r="V460" s="197"/>
      <c r="W460" s="197"/>
      <c r="X460" s="197"/>
      <c r="Y460" s="2"/>
      <c r="Z460" s="2"/>
      <c r="AA460" s="2"/>
      <c r="AB460" s="2"/>
      <c r="AC460" s="2"/>
      <c r="AD460" s="2"/>
      <c r="AE460" s="177"/>
      <c r="AF460" s="177"/>
      <c r="AG460" s="177"/>
      <c r="AH460" s="177"/>
    </row>
    <row r="461" spans="1:34" ht="15.75" x14ac:dyDescent="0.25">
      <c r="A461" s="197"/>
      <c r="B461" s="197"/>
      <c r="C461" s="2"/>
      <c r="D461" s="2"/>
      <c r="E461" s="2"/>
      <c r="F461" s="2"/>
      <c r="G461" s="2"/>
      <c r="H461" s="2"/>
      <c r="I461" s="2"/>
      <c r="J461" s="2"/>
      <c r="K461" s="2"/>
      <c r="L461" s="2"/>
      <c r="M461" s="2"/>
      <c r="N461" s="2"/>
      <c r="O461" s="197"/>
      <c r="P461" s="197"/>
      <c r="Q461" s="197"/>
      <c r="R461" s="197"/>
      <c r="S461" s="2"/>
      <c r="T461" s="2"/>
      <c r="U461" s="197"/>
      <c r="V461" s="197"/>
      <c r="W461" s="197"/>
      <c r="X461" s="197"/>
      <c r="Y461" s="2"/>
      <c r="Z461" s="2"/>
      <c r="AA461" s="2"/>
      <c r="AB461" s="2"/>
      <c r="AC461" s="2"/>
      <c r="AD461" s="2"/>
      <c r="AE461" s="177"/>
      <c r="AF461" s="177"/>
      <c r="AG461" s="177"/>
      <c r="AH461" s="177"/>
    </row>
    <row r="462" spans="1:34" ht="15.75" x14ac:dyDescent="0.25">
      <c r="A462" s="197"/>
      <c r="B462" s="197"/>
      <c r="C462" s="2"/>
      <c r="D462" s="2"/>
      <c r="E462" s="2"/>
      <c r="F462" s="2"/>
      <c r="G462" s="2"/>
      <c r="H462" s="2"/>
      <c r="I462" s="2"/>
      <c r="J462" s="2"/>
      <c r="K462" s="2"/>
      <c r="L462" s="2"/>
      <c r="M462" s="2"/>
      <c r="N462" s="2"/>
      <c r="O462" s="197"/>
      <c r="P462" s="197"/>
      <c r="Q462" s="197"/>
      <c r="R462" s="197"/>
      <c r="S462" s="2"/>
      <c r="T462" s="2"/>
      <c r="U462" s="197"/>
      <c r="V462" s="197"/>
      <c r="W462" s="197"/>
      <c r="X462" s="197"/>
      <c r="Y462" s="2"/>
      <c r="Z462" s="2"/>
      <c r="AA462" s="2"/>
      <c r="AB462" s="2"/>
      <c r="AC462" s="2"/>
      <c r="AD462" s="2"/>
      <c r="AE462" s="177"/>
      <c r="AF462" s="177"/>
      <c r="AG462" s="177"/>
      <c r="AH462" s="177"/>
    </row>
    <row r="463" spans="1:34" ht="15.75" x14ac:dyDescent="0.25">
      <c r="A463" s="197"/>
      <c r="B463" s="197"/>
      <c r="C463" s="2"/>
      <c r="D463" s="2"/>
      <c r="E463" s="2"/>
      <c r="F463" s="2"/>
      <c r="G463" s="2"/>
      <c r="H463" s="2"/>
      <c r="I463" s="2"/>
      <c r="J463" s="2"/>
      <c r="K463" s="2"/>
      <c r="L463" s="2"/>
      <c r="M463" s="2"/>
      <c r="N463" s="2"/>
      <c r="O463" s="197"/>
      <c r="P463" s="197"/>
      <c r="Q463" s="197"/>
      <c r="R463" s="197"/>
      <c r="S463" s="2"/>
      <c r="T463" s="2"/>
      <c r="U463" s="197"/>
      <c r="V463" s="197"/>
      <c r="W463" s="197"/>
      <c r="X463" s="197"/>
      <c r="Y463" s="2"/>
      <c r="Z463" s="2"/>
      <c r="AA463" s="2"/>
      <c r="AB463" s="2"/>
      <c r="AC463" s="2"/>
      <c r="AD463" s="2"/>
      <c r="AE463" s="177"/>
      <c r="AF463" s="177"/>
      <c r="AG463" s="177"/>
      <c r="AH463" s="177"/>
    </row>
    <row r="464" spans="1:34" ht="15.75" x14ac:dyDescent="0.25">
      <c r="A464" s="197"/>
      <c r="B464" s="197"/>
      <c r="C464" s="2"/>
      <c r="D464" s="2"/>
      <c r="E464" s="2"/>
      <c r="F464" s="2"/>
      <c r="G464" s="2"/>
      <c r="H464" s="2"/>
      <c r="I464" s="2"/>
      <c r="J464" s="2"/>
      <c r="K464" s="2"/>
      <c r="L464" s="2"/>
      <c r="M464" s="2"/>
      <c r="N464" s="2"/>
      <c r="O464" s="197"/>
      <c r="P464" s="197"/>
      <c r="Q464" s="197"/>
      <c r="R464" s="197"/>
      <c r="S464" s="2"/>
      <c r="T464" s="2"/>
      <c r="U464" s="197"/>
      <c r="V464" s="197"/>
      <c r="W464" s="197"/>
      <c r="X464" s="197"/>
      <c r="Y464" s="2"/>
      <c r="Z464" s="2"/>
      <c r="AA464" s="2"/>
      <c r="AB464" s="2"/>
      <c r="AC464" s="2"/>
      <c r="AD464" s="2"/>
      <c r="AE464" s="177"/>
      <c r="AF464" s="177"/>
      <c r="AG464" s="177"/>
      <c r="AH464" s="177"/>
    </row>
    <row r="465" spans="1:34" ht="15.75" x14ac:dyDescent="0.25">
      <c r="A465" s="197"/>
      <c r="B465" s="197"/>
      <c r="C465" s="2"/>
      <c r="D465" s="2"/>
      <c r="E465" s="2"/>
      <c r="F465" s="2"/>
      <c r="G465" s="2"/>
      <c r="H465" s="2"/>
      <c r="I465" s="2"/>
      <c r="J465" s="2"/>
      <c r="K465" s="2"/>
      <c r="L465" s="2"/>
      <c r="M465" s="2"/>
      <c r="N465" s="2"/>
      <c r="O465" s="197"/>
      <c r="P465" s="197"/>
      <c r="Q465" s="197"/>
      <c r="R465" s="197"/>
      <c r="S465" s="2"/>
      <c r="T465" s="2"/>
      <c r="U465" s="197"/>
      <c r="V465" s="197"/>
      <c r="W465" s="197"/>
      <c r="X465" s="197"/>
      <c r="Y465" s="2"/>
      <c r="Z465" s="2"/>
      <c r="AA465" s="2"/>
      <c r="AB465" s="2"/>
      <c r="AC465" s="2"/>
      <c r="AD465" s="2"/>
      <c r="AE465" s="177"/>
      <c r="AF465" s="177"/>
      <c r="AG465" s="177"/>
      <c r="AH465" s="177"/>
    </row>
    <row r="466" spans="1:34" ht="15.75" x14ac:dyDescent="0.25">
      <c r="A466" s="197"/>
      <c r="B466" s="197"/>
      <c r="C466" s="2"/>
      <c r="D466" s="2"/>
      <c r="E466" s="2"/>
      <c r="F466" s="2"/>
      <c r="G466" s="2"/>
      <c r="H466" s="2"/>
      <c r="I466" s="2"/>
      <c r="J466" s="2"/>
      <c r="K466" s="2"/>
      <c r="L466" s="2"/>
      <c r="M466" s="2"/>
      <c r="N466" s="2"/>
      <c r="O466" s="197"/>
      <c r="P466" s="197"/>
      <c r="Q466" s="197"/>
      <c r="R466" s="197"/>
      <c r="S466" s="2"/>
      <c r="T466" s="2"/>
      <c r="U466" s="197"/>
      <c r="V466" s="197"/>
      <c r="W466" s="197"/>
      <c r="X466" s="197"/>
      <c r="Y466" s="2"/>
      <c r="Z466" s="2"/>
      <c r="AA466" s="2"/>
      <c r="AB466" s="2"/>
      <c r="AC466" s="2"/>
      <c r="AD466" s="2"/>
      <c r="AE466" s="177"/>
      <c r="AF466" s="177"/>
      <c r="AG466" s="177"/>
      <c r="AH466" s="177"/>
    </row>
    <row r="467" spans="1:34" ht="15.75" x14ac:dyDescent="0.25">
      <c r="A467" s="197"/>
      <c r="B467" s="197"/>
      <c r="C467" s="2"/>
      <c r="D467" s="2"/>
      <c r="E467" s="2"/>
      <c r="F467" s="2"/>
      <c r="G467" s="2"/>
      <c r="H467" s="2"/>
      <c r="I467" s="2"/>
      <c r="J467" s="2"/>
      <c r="K467" s="2"/>
      <c r="L467" s="2"/>
      <c r="M467" s="2"/>
      <c r="N467" s="2"/>
      <c r="O467" s="197"/>
      <c r="P467" s="197"/>
      <c r="Q467" s="197"/>
      <c r="R467" s="197"/>
      <c r="S467" s="2"/>
      <c r="T467" s="2"/>
      <c r="U467" s="197"/>
      <c r="V467" s="197"/>
      <c r="W467" s="197"/>
      <c r="X467" s="197"/>
      <c r="Y467" s="2"/>
      <c r="Z467" s="2"/>
      <c r="AA467" s="2"/>
      <c r="AB467" s="2"/>
      <c r="AC467" s="2"/>
      <c r="AD467" s="2"/>
      <c r="AE467" s="177"/>
      <c r="AF467" s="177"/>
      <c r="AG467" s="177"/>
      <c r="AH467" s="177"/>
    </row>
    <row r="468" spans="1:34" ht="15.75" x14ac:dyDescent="0.25">
      <c r="A468" s="197"/>
      <c r="B468" s="197"/>
      <c r="C468" s="2"/>
      <c r="D468" s="2"/>
      <c r="E468" s="2"/>
      <c r="F468" s="2"/>
      <c r="G468" s="2"/>
      <c r="H468" s="2"/>
      <c r="I468" s="2"/>
      <c r="J468" s="2"/>
      <c r="K468" s="2"/>
      <c r="L468" s="2"/>
      <c r="M468" s="2"/>
      <c r="N468" s="2"/>
      <c r="O468" s="197"/>
      <c r="P468" s="197"/>
      <c r="Q468" s="197"/>
      <c r="R468" s="197"/>
      <c r="S468" s="2"/>
      <c r="T468" s="2"/>
      <c r="U468" s="197"/>
      <c r="V468" s="197"/>
      <c r="W468" s="197"/>
      <c r="X468" s="197"/>
      <c r="Y468" s="2"/>
      <c r="Z468" s="2"/>
      <c r="AA468" s="2"/>
      <c r="AB468" s="2"/>
      <c r="AC468" s="2"/>
      <c r="AD468" s="2"/>
      <c r="AE468" s="177"/>
      <c r="AF468" s="177"/>
      <c r="AG468" s="177"/>
      <c r="AH468" s="177"/>
    </row>
    <row r="469" spans="1:34" ht="15.75" x14ac:dyDescent="0.25">
      <c r="A469" s="197"/>
      <c r="B469" s="197"/>
      <c r="C469" s="2"/>
      <c r="D469" s="2"/>
      <c r="E469" s="2"/>
      <c r="F469" s="2"/>
      <c r="G469" s="2"/>
      <c r="H469" s="2"/>
      <c r="I469" s="2"/>
      <c r="J469" s="2"/>
      <c r="K469" s="2"/>
      <c r="L469" s="2"/>
      <c r="M469" s="2"/>
      <c r="N469" s="2"/>
      <c r="O469" s="197"/>
      <c r="P469" s="197"/>
      <c r="Q469" s="197"/>
      <c r="R469" s="197"/>
      <c r="S469" s="2"/>
      <c r="T469" s="2"/>
      <c r="U469" s="197"/>
      <c r="V469" s="197"/>
      <c r="W469" s="197"/>
      <c r="X469" s="197"/>
      <c r="Y469" s="2"/>
      <c r="Z469" s="2"/>
      <c r="AA469" s="2"/>
      <c r="AB469" s="2"/>
      <c r="AC469" s="2"/>
      <c r="AD469" s="2"/>
      <c r="AE469" s="177"/>
      <c r="AF469" s="177"/>
      <c r="AG469" s="177"/>
      <c r="AH469" s="177"/>
    </row>
    <row r="470" spans="1:34" ht="15.75" x14ac:dyDescent="0.25">
      <c r="A470" s="197"/>
      <c r="B470" s="197"/>
      <c r="C470" s="2"/>
      <c r="D470" s="2"/>
      <c r="E470" s="2"/>
      <c r="F470" s="2"/>
      <c r="G470" s="2"/>
      <c r="H470" s="2"/>
      <c r="I470" s="2"/>
      <c r="J470" s="2"/>
      <c r="K470" s="2"/>
      <c r="L470" s="2"/>
      <c r="M470" s="2"/>
      <c r="N470" s="2"/>
      <c r="O470" s="197"/>
      <c r="P470" s="197"/>
      <c r="Q470" s="197"/>
      <c r="R470" s="197"/>
      <c r="S470" s="2"/>
      <c r="T470" s="2"/>
      <c r="U470" s="197"/>
      <c r="V470" s="197"/>
      <c r="W470" s="197"/>
      <c r="X470" s="197"/>
      <c r="Y470" s="2"/>
      <c r="Z470" s="2"/>
      <c r="AA470" s="2"/>
      <c r="AB470" s="2"/>
      <c r="AC470" s="2"/>
      <c r="AD470" s="2"/>
      <c r="AE470" s="177"/>
      <c r="AF470" s="177"/>
      <c r="AG470" s="177"/>
      <c r="AH470" s="177"/>
    </row>
    <row r="471" spans="1:34" ht="15.75" x14ac:dyDescent="0.25">
      <c r="A471" s="197"/>
      <c r="B471" s="197"/>
      <c r="C471" s="2"/>
      <c r="D471" s="2"/>
      <c r="E471" s="2"/>
      <c r="F471" s="2"/>
      <c r="G471" s="2"/>
      <c r="H471" s="2"/>
      <c r="I471" s="2"/>
      <c r="J471" s="2"/>
      <c r="K471" s="2"/>
      <c r="L471" s="2"/>
      <c r="M471" s="2"/>
      <c r="N471" s="2"/>
      <c r="O471" s="197"/>
      <c r="P471" s="197"/>
      <c r="Q471" s="197"/>
      <c r="R471" s="197"/>
      <c r="S471" s="2"/>
      <c r="T471" s="2"/>
      <c r="U471" s="197"/>
      <c r="V471" s="197"/>
      <c r="W471" s="197"/>
      <c r="X471" s="197"/>
      <c r="Y471" s="2"/>
      <c r="Z471" s="2"/>
      <c r="AA471" s="2"/>
      <c r="AB471" s="2"/>
      <c r="AC471" s="2"/>
      <c r="AD471" s="2"/>
      <c r="AE471" s="177"/>
      <c r="AF471" s="177"/>
      <c r="AG471" s="177"/>
      <c r="AH471" s="177"/>
    </row>
    <row r="472" spans="1:34" ht="15.75" x14ac:dyDescent="0.25">
      <c r="A472" s="197"/>
      <c r="B472" s="197"/>
      <c r="C472" s="2"/>
      <c r="D472" s="2"/>
      <c r="E472" s="2"/>
      <c r="F472" s="2"/>
      <c r="G472" s="2"/>
      <c r="H472" s="2"/>
      <c r="I472" s="2"/>
      <c r="J472" s="2"/>
      <c r="K472" s="2"/>
      <c r="L472" s="2"/>
      <c r="M472" s="2"/>
      <c r="N472" s="2"/>
      <c r="O472" s="197"/>
      <c r="P472" s="197"/>
      <c r="Q472" s="197"/>
      <c r="R472" s="197"/>
      <c r="S472" s="2"/>
      <c r="T472" s="2"/>
      <c r="U472" s="197"/>
      <c r="V472" s="197"/>
      <c r="W472" s="197"/>
      <c r="X472" s="197"/>
      <c r="Y472" s="2"/>
      <c r="Z472" s="2"/>
      <c r="AA472" s="2"/>
      <c r="AB472" s="2"/>
      <c r="AC472" s="2"/>
      <c r="AD472" s="2"/>
      <c r="AE472" s="177"/>
      <c r="AF472" s="177"/>
      <c r="AG472" s="177"/>
      <c r="AH472" s="177"/>
    </row>
    <row r="473" spans="1:34" ht="15.75" x14ac:dyDescent="0.25">
      <c r="A473" s="197"/>
      <c r="B473" s="197"/>
      <c r="C473" s="2"/>
      <c r="D473" s="2"/>
      <c r="E473" s="2"/>
      <c r="F473" s="2"/>
      <c r="G473" s="2"/>
      <c r="H473" s="2"/>
      <c r="I473" s="2"/>
      <c r="J473" s="2"/>
      <c r="K473" s="2"/>
      <c r="L473" s="2"/>
      <c r="M473" s="2"/>
      <c r="N473" s="2"/>
      <c r="O473" s="197"/>
      <c r="P473" s="197"/>
      <c r="Q473" s="197"/>
      <c r="R473" s="197"/>
      <c r="S473" s="2"/>
      <c r="T473" s="2"/>
      <c r="U473" s="197"/>
      <c r="V473" s="197"/>
      <c r="W473" s="197"/>
      <c r="X473" s="197"/>
      <c r="Y473" s="2"/>
      <c r="Z473" s="2"/>
      <c r="AA473" s="2"/>
      <c r="AB473" s="2"/>
      <c r="AC473" s="2"/>
      <c r="AD473" s="2"/>
      <c r="AE473" s="177"/>
      <c r="AF473" s="177"/>
      <c r="AG473" s="177"/>
      <c r="AH473" s="177"/>
    </row>
    <row r="474" spans="1:34" ht="15.75" x14ac:dyDescent="0.25">
      <c r="A474" s="197"/>
      <c r="B474" s="197"/>
      <c r="C474" s="2"/>
      <c r="D474" s="2"/>
      <c r="E474" s="2"/>
      <c r="F474" s="2"/>
      <c r="G474" s="2"/>
      <c r="H474" s="2"/>
      <c r="I474" s="2"/>
      <c r="J474" s="2"/>
      <c r="K474" s="2"/>
      <c r="L474" s="2"/>
      <c r="M474" s="2"/>
      <c r="N474" s="2"/>
      <c r="O474" s="197"/>
      <c r="P474" s="197"/>
      <c r="Q474" s="197"/>
      <c r="R474" s="197"/>
      <c r="S474" s="2"/>
      <c r="T474" s="2"/>
      <c r="U474" s="197"/>
      <c r="V474" s="197"/>
      <c r="W474" s="197"/>
      <c r="X474" s="197"/>
      <c r="Y474" s="2"/>
      <c r="Z474" s="2"/>
      <c r="AA474" s="2"/>
      <c r="AB474" s="2"/>
      <c r="AC474" s="2"/>
      <c r="AD474" s="2"/>
      <c r="AE474" s="177"/>
      <c r="AF474" s="177"/>
      <c r="AG474" s="177"/>
      <c r="AH474" s="177"/>
    </row>
    <row r="475" spans="1:34" ht="15.75" x14ac:dyDescent="0.25">
      <c r="A475" s="197"/>
      <c r="B475" s="197"/>
      <c r="C475" s="2"/>
      <c r="D475" s="2"/>
      <c r="E475" s="2"/>
      <c r="F475" s="2"/>
      <c r="G475" s="2"/>
      <c r="H475" s="2"/>
      <c r="I475" s="2"/>
      <c r="J475" s="2"/>
      <c r="K475" s="2"/>
      <c r="L475" s="2"/>
      <c r="M475" s="2"/>
      <c r="N475" s="2"/>
      <c r="O475" s="197"/>
      <c r="P475" s="197"/>
      <c r="Q475" s="197"/>
      <c r="R475" s="197"/>
      <c r="S475" s="2"/>
      <c r="T475" s="2"/>
      <c r="U475" s="197"/>
      <c r="V475" s="197"/>
      <c r="W475" s="197"/>
      <c r="X475" s="197"/>
      <c r="Y475" s="2"/>
      <c r="Z475" s="2"/>
      <c r="AA475" s="2"/>
      <c r="AB475" s="2"/>
      <c r="AC475" s="2"/>
      <c r="AD475" s="2"/>
      <c r="AE475" s="177"/>
      <c r="AF475" s="177"/>
      <c r="AG475" s="177"/>
      <c r="AH475" s="177"/>
    </row>
    <row r="476" spans="1:34" ht="15.75" x14ac:dyDescent="0.25">
      <c r="A476" s="197"/>
      <c r="B476" s="197"/>
      <c r="C476" s="2"/>
      <c r="D476" s="2"/>
      <c r="E476" s="2"/>
      <c r="F476" s="2"/>
      <c r="G476" s="2"/>
      <c r="H476" s="2"/>
      <c r="I476" s="2"/>
      <c r="J476" s="2"/>
      <c r="K476" s="2"/>
      <c r="L476" s="2"/>
      <c r="M476" s="2"/>
      <c r="N476" s="2"/>
      <c r="O476" s="197"/>
      <c r="P476" s="197"/>
      <c r="Q476" s="197"/>
      <c r="R476" s="197"/>
      <c r="S476" s="2"/>
      <c r="T476" s="2"/>
      <c r="U476" s="197"/>
      <c r="V476" s="197"/>
      <c r="W476" s="197"/>
      <c r="X476" s="197"/>
      <c r="Y476" s="2"/>
      <c r="Z476" s="2"/>
      <c r="AA476" s="2"/>
      <c r="AB476" s="2"/>
      <c r="AC476" s="2"/>
      <c r="AD476" s="2"/>
      <c r="AE476" s="177"/>
      <c r="AF476" s="177"/>
      <c r="AG476" s="177"/>
      <c r="AH476" s="177"/>
    </row>
    <row r="477" spans="1:34" ht="15.75" x14ac:dyDescent="0.25">
      <c r="A477" s="197"/>
      <c r="B477" s="197"/>
      <c r="C477" s="2"/>
      <c r="D477" s="2"/>
      <c r="E477" s="2"/>
      <c r="F477" s="2"/>
      <c r="G477" s="2"/>
      <c r="H477" s="2"/>
      <c r="I477" s="2"/>
      <c r="J477" s="2"/>
      <c r="K477" s="2"/>
      <c r="L477" s="2"/>
      <c r="M477" s="2"/>
      <c r="N477" s="2"/>
      <c r="O477" s="197"/>
      <c r="P477" s="197"/>
      <c r="Q477" s="197"/>
      <c r="R477" s="197"/>
      <c r="S477" s="2"/>
      <c r="T477" s="2"/>
      <c r="U477" s="197"/>
      <c r="V477" s="197"/>
      <c r="W477" s="197"/>
      <c r="X477" s="197"/>
      <c r="Y477" s="2"/>
      <c r="Z477" s="2"/>
      <c r="AA477" s="2"/>
      <c r="AB477" s="2"/>
      <c r="AC477" s="2"/>
      <c r="AD477" s="2"/>
      <c r="AE477" s="177"/>
      <c r="AF477" s="177"/>
      <c r="AG477" s="177"/>
      <c r="AH477" s="177"/>
    </row>
    <row r="478" spans="1:34" ht="15.75" x14ac:dyDescent="0.25">
      <c r="A478" s="197"/>
      <c r="B478" s="197"/>
      <c r="C478" s="2"/>
      <c r="D478" s="2"/>
      <c r="E478" s="2"/>
      <c r="F478" s="2"/>
      <c r="G478" s="2"/>
      <c r="H478" s="2"/>
      <c r="I478" s="2"/>
      <c r="J478" s="2"/>
      <c r="K478" s="2"/>
      <c r="L478" s="2"/>
      <c r="M478" s="2"/>
      <c r="N478" s="2"/>
      <c r="O478" s="197"/>
      <c r="P478" s="197"/>
      <c r="Q478" s="197"/>
      <c r="R478" s="197"/>
      <c r="S478" s="2"/>
      <c r="T478" s="2"/>
      <c r="U478" s="197"/>
      <c r="V478" s="197"/>
      <c r="W478" s="197"/>
      <c r="X478" s="197"/>
      <c r="Y478" s="2"/>
      <c r="Z478" s="2"/>
      <c r="AA478" s="2"/>
      <c r="AB478" s="2"/>
      <c r="AC478" s="2"/>
      <c r="AD478" s="2"/>
      <c r="AE478" s="177"/>
      <c r="AF478" s="177"/>
      <c r="AG478" s="177"/>
      <c r="AH478" s="177"/>
    </row>
    <row r="479" spans="1:34" ht="15.75" x14ac:dyDescent="0.25">
      <c r="A479" s="197"/>
      <c r="B479" s="197"/>
      <c r="C479" s="2"/>
      <c r="D479" s="2"/>
      <c r="E479" s="2"/>
      <c r="F479" s="2"/>
      <c r="G479" s="2"/>
      <c r="H479" s="2"/>
      <c r="I479" s="2"/>
      <c r="J479" s="2"/>
      <c r="K479" s="2"/>
      <c r="L479" s="2"/>
      <c r="M479" s="2"/>
      <c r="N479" s="2"/>
      <c r="O479" s="197"/>
      <c r="P479" s="197"/>
      <c r="Q479" s="197"/>
      <c r="R479" s="197"/>
      <c r="S479" s="2"/>
      <c r="T479" s="2"/>
      <c r="U479" s="197"/>
      <c r="V479" s="197"/>
      <c r="W479" s="197"/>
      <c r="X479" s="197"/>
      <c r="Y479" s="2"/>
      <c r="Z479" s="2"/>
      <c r="AA479" s="2"/>
      <c r="AB479" s="2"/>
      <c r="AC479" s="2"/>
      <c r="AD479" s="2"/>
      <c r="AE479" s="177"/>
      <c r="AF479" s="177"/>
      <c r="AG479" s="177"/>
      <c r="AH479" s="177"/>
    </row>
    <row r="480" spans="1:34" ht="15.75" x14ac:dyDescent="0.25">
      <c r="A480" s="197"/>
      <c r="B480" s="197"/>
      <c r="C480" s="2"/>
      <c r="D480" s="2"/>
      <c r="E480" s="2"/>
      <c r="F480" s="2"/>
      <c r="G480" s="2"/>
      <c r="H480" s="2"/>
      <c r="I480" s="2"/>
      <c r="J480" s="2"/>
      <c r="K480" s="2"/>
      <c r="L480" s="2"/>
      <c r="M480" s="2"/>
      <c r="N480" s="2"/>
      <c r="O480" s="197"/>
      <c r="P480" s="197"/>
      <c r="Q480" s="197"/>
      <c r="R480" s="197"/>
      <c r="S480" s="2"/>
      <c r="T480" s="2"/>
      <c r="U480" s="197"/>
      <c r="V480" s="197"/>
      <c r="W480" s="197"/>
      <c r="X480" s="197"/>
      <c r="Y480" s="2"/>
      <c r="Z480" s="2"/>
      <c r="AA480" s="2"/>
      <c r="AB480" s="2"/>
      <c r="AC480" s="2"/>
      <c r="AD480" s="2"/>
      <c r="AE480" s="177"/>
      <c r="AF480" s="177"/>
      <c r="AG480" s="177"/>
      <c r="AH480" s="177"/>
    </row>
    <row r="481" spans="1:34" ht="15.75" x14ac:dyDescent="0.25">
      <c r="A481" s="197"/>
      <c r="B481" s="197"/>
      <c r="C481" s="2"/>
      <c r="D481" s="2"/>
      <c r="E481" s="2"/>
      <c r="F481" s="2"/>
      <c r="G481" s="2"/>
      <c r="H481" s="2"/>
      <c r="I481" s="2"/>
      <c r="J481" s="2"/>
      <c r="K481" s="2"/>
      <c r="L481" s="2"/>
      <c r="M481" s="2"/>
      <c r="N481" s="2"/>
      <c r="O481" s="197"/>
      <c r="P481" s="197"/>
      <c r="Q481" s="197"/>
      <c r="R481" s="197"/>
      <c r="S481" s="2"/>
      <c r="T481" s="2"/>
      <c r="U481" s="197"/>
      <c r="V481" s="197"/>
      <c r="W481" s="197"/>
      <c r="X481" s="197"/>
      <c r="Y481" s="2"/>
      <c r="Z481" s="2"/>
      <c r="AA481" s="2"/>
      <c r="AB481" s="2"/>
      <c r="AC481" s="2"/>
      <c r="AD481" s="2"/>
      <c r="AE481" s="177"/>
      <c r="AF481" s="177"/>
      <c r="AG481" s="177"/>
      <c r="AH481" s="177"/>
    </row>
    <row r="482" spans="1:34" ht="15.75" x14ac:dyDescent="0.25">
      <c r="A482" s="197"/>
      <c r="B482" s="197"/>
      <c r="C482" s="2"/>
      <c r="D482" s="2"/>
      <c r="E482" s="2"/>
      <c r="F482" s="2"/>
      <c r="G482" s="2"/>
      <c r="H482" s="2"/>
      <c r="I482" s="2"/>
      <c r="J482" s="2"/>
      <c r="K482" s="2"/>
      <c r="L482" s="2"/>
      <c r="M482" s="2"/>
      <c r="N482" s="2"/>
      <c r="O482" s="197"/>
      <c r="P482" s="197"/>
      <c r="Q482" s="197"/>
      <c r="R482" s="197"/>
      <c r="S482" s="2"/>
      <c r="T482" s="2"/>
      <c r="U482" s="197"/>
      <c r="V482" s="197"/>
      <c r="W482" s="197"/>
      <c r="X482" s="197"/>
      <c r="Y482" s="2"/>
      <c r="Z482" s="2"/>
      <c r="AA482" s="2"/>
      <c r="AB482" s="2"/>
      <c r="AC482" s="2"/>
      <c r="AD482" s="2"/>
      <c r="AE482" s="177"/>
      <c r="AF482" s="177"/>
      <c r="AG482" s="177"/>
      <c r="AH482" s="177"/>
    </row>
    <row r="483" spans="1:34" ht="15.75" x14ac:dyDescent="0.25">
      <c r="A483" s="197"/>
      <c r="B483" s="197"/>
      <c r="C483" s="2"/>
      <c r="D483" s="2"/>
      <c r="E483" s="2"/>
      <c r="F483" s="2"/>
      <c r="G483" s="2"/>
      <c r="H483" s="2"/>
      <c r="I483" s="2"/>
      <c r="J483" s="2"/>
      <c r="K483" s="2"/>
      <c r="L483" s="2"/>
      <c r="M483" s="2"/>
      <c r="N483" s="2"/>
      <c r="O483" s="197"/>
      <c r="P483" s="197"/>
      <c r="Q483" s="197"/>
      <c r="R483" s="197"/>
      <c r="S483" s="2"/>
      <c r="T483" s="2"/>
      <c r="U483" s="197"/>
      <c r="V483" s="197"/>
      <c r="W483" s="197"/>
      <c r="X483" s="197"/>
      <c r="Y483" s="2"/>
      <c r="Z483" s="2"/>
      <c r="AA483" s="2"/>
      <c r="AB483" s="2"/>
      <c r="AC483" s="2"/>
      <c r="AD483" s="2"/>
      <c r="AE483" s="177"/>
      <c r="AF483" s="177"/>
      <c r="AG483" s="177"/>
      <c r="AH483" s="177"/>
    </row>
    <row r="484" spans="1:34" ht="15.75" x14ac:dyDescent="0.25">
      <c r="A484" s="197"/>
      <c r="B484" s="197"/>
      <c r="C484" s="2"/>
      <c r="D484" s="2"/>
      <c r="E484" s="2"/>
      <c r="F484" s="2"/>
      <c r="G484" s="2"/>
      <c r="H484" s="2"/>
      <c r="I484" s="2"/>
      <c r="J484" s="2"/>
      <c r="K484" s="2"/>
      <c r="L484" s="2"/>
      <c r="M484" s="2"/>
      <c r="N484" s="2"/>
      <c r="O484" s="197"/>
      <c r="P484" s="197"/>
      <c r="Q484" s="197"/>
      <c r="R484" s="197"/>
      <c r="S484" s="2"/>
      <c r="T484" s="2"/>
      <c r="U484" s="197"/>
      <c r="V484" s="197"/>
      <c r="W484" s="197"/>
      <c r="X484" s="197"/>
      <c r="Y484" s="2"/>
      <c r="Z484" s="2"/>
      <c r="AA484" s="2"/>
      <c r="AB484" s="2"/>
      <c r="AC484" s="2"/>
      <c r="AD484" s="2"/>
      <c r="AE484" s="177"/>
      <c r="AF484" s="177"/>
      <c r="AG484" s="177"/>
      <c r="AH484" s="177"/>
    </row>
    <row r="485" spans="1:34" ht="15.75" x14ac:dyDescent="0.25">
      <c r="A485" s="197"/>
      <c r="B485" s="197"/>
      <c r="C485" s="2"/>
      <c r="D485" s="2"/>
      <c r="E485" s="2"/>
      <c r="F485" s="2"/>
      <c r="G485" s="2"/>
      <c r="H485" s="2"/>
      <c r="I485" s="2"/>
      <c r="J485" s="2"/>
      <c r="K485" s="2"/>
      <c r="L485" s="2"/>
      <c r="M485" s="2"/>
      <c r="N485" s="2"/>
      <c r="O485" s="197"/>
      <c r="P485" s="197"/>
      <c r="Q485" s="197"/>
      <c r="R485" s="197"/>
      <c r="S485" s="2"/>
      <c r="T485" s="2"/>
      <c r="U485" s="197"/>
      <c r="V485" s="197"/>
      <c r="W485" s="197"/>
      <c r="X485" s="197"/>
      <c r="Y485" s="2"/>
      <c r="Z485" s="2"/>
      <c r="AA485" s="2"/>
      <c r="AB485" s="2"/>
      <c r="AC485" s="2"/>
      <c r="AD485" s="2"/>
      <c r="AE485" s="177"/>
      <c r="AF485" s="177"/>
      <c r="AG485" s="177"/>
      <c r="AH485" s="177"/>
    </row>
    <row r="486" spans="1:34" ht="15.75" x14ac:dyDescent="0.25">
      <c r="A486" s="197"/>
      <c r="B486" s="197"/>
      <c r="C486" s="2"/>
      <c r="D486" s="2"/>
      <c r="E486" s="2"/>
      <c r="F486" s="2"/>
      <c r="G486" s="2"/>
      <c r="H486" s="2"/>
      <c r="I486" s="2"/>
      <c r="J486" s="2"/>
      <c r="K486" s="2"/>
      <c r="L486" s="2"/>
      <c r="M486" s="2"/>
      <c r="N486" s="2"/>
      <c r="O486" s="197"/>
      <c r="P486" s="197"/>
      <c r="Q486" s="197"/>
      <c r="R486" s="197"/>
      <c r="S486" s="2"/>
      <c r="T486" s="2"/>
      <c r="U486" s="197"/>
      <c r="V486" s="197"/>
      <c r="W486" s="197"/>
      <c r="X486" s="197"/>
      <c r="Y486" s="2"/>
      <c r="Z486" s="2"/>
      <c r="AA486" s="2"/>
      <c r="AB486" s="2"/>
      <c r="AC486" s="2"/>
      <c r="AD486" s="2"/>
      <c r="AE486" s="177"/>
      <c r="AF486" s="177"/>
      <c r="AG486" s="177"/>
      <c r="AH486" s="177"/>
    </row>
    <row r="487" spans="1:34" ht="15.75" x14ac:dyDescent="0.25">
      <c r="A487" s="197"/>
      <c r="B487" s="197"/>
      <c r="C487" s="2"/>
      <c r="D487" s="2"/>
      <c r="E487" s="2"/>
      <c r="F487" s="2"/>
      <c r="G487" s="2"/>
      <c r="H487" s="2"/>
      <c r="I487" s="2"/>
      <c r="J487" s="2"/>
      <c r="K487" s="2"/>
      <c r="L487" s="2"/>
      <c r="M487" s="2"/>
      <c r="N487" s="2"/>
      <c r="O487" s="197"/>
      <c r="P487" s="197"/>
      <c r="Q487" s="197"/>
      <c r="R487" s="197"/>
      <c r="S487" s="2"/>
      <c r="T487" s="2"/>
      <c r="U487" s="197"/>
      <c r="V487" s="197"/>
      <c r="W487" s="197"/>
      <c r="X487" s="197"/>
      <c r="Y487" s="2"/>
      <c r="Z487" s="2"/>
      <c r="AA487" s="2"/>
      <c r="AB487" s="2"/>
      <c r="AC487" s="2"/>
      <c r="AD487" s="2"/>
      <c r="AE487" s="177"/>
      <c r="AF487" s="177"/>
      <c r="AG487" s="177"/>
      <c r="AH487" s="177"/>
    </row>
    <row r="488" spans="1:34" ht="15.75" x14ac:dyDescent="0.25">
      <c r="A488" s="197"/>
      <c r="B488" s="197"/>
      <c r="C488" s="2"/>
      <c r="D488" s="2"/>
      <c r="E488" s="2"/>
      <c r="F488" s="2"/>
      <c r="G488" s="2"/>
      <c r="H488" s="2"/>
      <c r="I488" s="2"/>
      <c r="J488" s="2"/>
      <c r="K488" s="2"/>
      <c r="L488" s="2"/>
      <c r="M488" s="2"/>
      <c r="N488" s="2"/>
      <c r="O488" s="197"/>
      <c r="P488" s="197"/>
      <c r="Q488" s="197"/>
      <c r="R488" s="197"/>
      <c r="S488" s="2"/>
      <c r="T488" s="2"/>
      <c r="U488" s="197"/>
      <c r="V488" s="197"/>
      <c r="W488" s="197"/>
      <c r="X488" s="197"/>
      <c r="Y488" s="2"/>
      <c r="Z488" s="2"/>
      <c r="AA488" s="2"/>
      <c r="AB488" s="2"/>
      <c r="AC488" s="2"/>
      <c r="AD488" s="2"/>
      <c r="AE488" s="177"/>
      <c r="AF488" s="177"/>
      <c r="AG488" s="177"/>
      <c r="AH488" s="177"/>
    </row>
    <row r="489" spans="1:34" ht="15.75" x14ac:dyDescent="0.25">
      <c r="A489" s="197"/>
      <c r="B489" s="197"/>
      <c r="C489" s="2"/>
      <c r="D489" s="2"/>
      <c r="E489" s="2"/>
      <c r="F489" s="2"/>
      <c r="G489" s="2"/>
      <c r="H489" s="2"/>
      <c r="I489" s="2"/>
      <c r="J489" s="2"/>
      <c r="K489" s="2"/>
      <c r="L489" s="2"/>
      <c r="M489" s="2"/>
      <c r="N489" s="2"/>
      <c r="O489" s="197"/>
      <c r="P489" s="197"/>
      <c r="Q489" s="197"/>
      <c r="R489" s="197"/>
      <c r="S489" s="2"/>
      <c r="T489" s="2"/>
      <c r="U489" s="197"/>
      <c r="V489" s="197"/>
      <c r="W489" s="197"/>
      <c r="X489" s="197"/>
      <c r="Y489" s="2"/>
      <c r="Z489" s="2"/>
      <c r="AA489" s="2"/>
      <c r="AB489" s="2"/>
      <c r="AC489" s="2"/>
      <c r="AD489" s="2"/>
      <c r="AE489" s="177"/>
      <c r="AF489" s="177"/>
      <c r="AG489" s="177"/>
      <c r="AH489" s="177"/>
    </row>
    <row r="490" spans="1:34" ht="15.75" x14ac:dyDescent="0.25">
      <c r="A490" s="197"/>
      <c r="B490" s="197"/>
      <c r="C490" s="2"/>
      <c r="D490" s="2"/>
      <c r="E490" s="2"/>
      <c r="F490" s="2"/>
      <c r="G490" s="2"/>
      <c r="H490" s="2"/>
      <c r="I490" s="2"/>
      <c r="J490" s="2"/>
      <c r="K490" s="2"/>
      <c r="L490" s="2"/>
      <c r="M490" s="2"/>
      <c r="N490" s="2"/>
      <c r="O490" s="197"/>
      <c r="P490" s="197"/>
      <c r="Q490" s="197"/>
      <c r="R490" s="197"/>
      <c r="S490" s="2"/>
      <c r="T490" s="2"/>
      <c r="U490" s="197"/>
      <c r="V490" s="197"/>
      <c r="W490" s="197"/>
      <c r="X490" s="197"/>
      <c r="Y490" s="2"/>
      <c r="Z490" s="2"/>
      <c r="AA490" s="2"/>
      <c r="AB490" s="2"/>
      <c r="AC490" s="2"/>
      <c r="AD490" s="2"/>
      <c r="AE490" s="177"/>
      <c r="AF490" s="177"/>
      <c r="AG490" s="177"/>
      <c r="AH490" s="177"/>
    </row>
    <row r="491" spans="1:34" ht="15.75" x14ac:dyDescent="0.25">
      <c r="A491" s="197"/>
      <c r="B491" s="197"/>
      <c r="C491" s="2"/>
      <c r="D491" s="2"/>
      <c r="E491" s="2"/>
      <c r="F491" s="2"/>
      <c r="G491" s="2"/>
      <c r="H491" s="2"/>
      <c r="I491" s="2"/>
      <c r="J491" s="2"/>
      <c r="K491" s="2"/>
      <c r="L491" s="2"/>
      <c r="M491" s="2"/>
      <c r="N491" s="2"/>
      <c r="O491" s="197"/>
      <c r="P491" s="197"/>
      <c r="Q491" s="197"/>
      <c r="R491" s="197"/>
      <c r="S491" s="2"/>
      <c r="T491" s="2"/>
      <c r="U491" s="197"/>
      <c r="V491" s="197"/>
      <c r="W491" s="197"/>
      <c r="X491" s="197"/>
      <c r="Y491" s="2"/>
      <c r="Z491" s="2"/>
      <c r="AA491" s="2"/>
      <c r="AB491" s="2"/>
      <c r="AC491" s="2"/>
      <c r="AD491" s="2"/>
      <c r="AE491" s="177"/>
      <c r="AF491" s="177"/>
      <c r="AG491" s="177"/>
      <c r="AH491" s="177"/>
    </row>
    <row r="492" spans="1:34" ht="15.75" x14ac:dyDescent="0.25">
      <c r="A492" s="197"/>
      <c r="B492" s="197"/>
      <c r="C492" s="2"/>
      <c r="D492" s="2"/>
      <c r="E492" s="2"/>
      <c r="F492" s="2"/>
      <c r="G492" s="2"/>
      <c r="H492" s="2"/>
      <c r="I492" s="2"/>
      <c r="J492" s="2"/>
      <c r="K492" s="2"/>
      <c r="L492" s="2"/>
      <c r="M492" s="2"/>
      <c r="N492" s="2"/>
      <c r="O492" s="197"/>
      <c r="P492" s="197"/>
      <c r="Q492" s="197"/>
      <c r="R492" s="197"/>
      <c r="S492" s="2"/>
      <c r="T492" s="2"/>
      <c r="U492" s="197"/>
      <c r="V492" s="197"/>
      <c r="W492" s="197"/>
      <c r="X492" s="197"/>
      <c r="Y492" s="2"/>
      <c r="Z492" s="2"/>
      <c r="AA492" s="2"/>
      <c r="AB492" s="2"/>
      <c r="AC492" s="2"/>
      <c r="AD492" s="2"/>
      <c r="AE492" s="177"/>
      <c r="AF492" s="177"/>
      <c r="AG492" s="177"/>
      <c r="AH492" s="177"/>
    </row>
    <row r="493" spans="1:34" ht="15.75" x14ac:dyDescent="0.25">
      <c r="A493" s="197"/>
      <c r="B493" s="197"/>
      <c r="C493" s="2"/>
      <c r="D493" s="2"/>
      <c r="E493" s="2"/>
      <c r="F493" s="2"/>
      <c r="G493" s="2"/>
      <c r="H493" s="2"/>
      <c r="I493" s="2"/>
      <c r="J493" s="2"/>
      <c r="K493" s="2"/>
      <c r="L493" s="2"/>
      <c r="M493" s="2"/>
      <c r="N493" s="2"/>
      <c r="O493" s="197"/>
      <c r="P493" s="197"/>
      <c r="Q493" s="197"/>
      <c r="R493" s="197"/>
      <c r="S493" s="2"/>
      <c r="T493" s="2"/>
      <c r="U493" s="197"/>
      <c r="V493" s="197"/>
      <c r="W493" s="197"/>
      <c r="X493" s="197"/>
      <c r="Y493" s="2"/>
      <c r="Z493" s="2"/>
      <c r="AA493" s="2"/>
      <c r="AB493" s="2"/>
      <c r="AC493" s="2"/>
      <c r="AD493" s="2"/>
      <c r="AE493" s="177"/>
      <c r="AF493" s="177"/>
      <c r="AG493" s="177"/>
      <c r="AH493" s="177"/>
    </row>
    <row r="494" spans="1:34" ht="15.75" x14ac:dyDescent="0.25">
      <c r="A494" s="197"/>
      <c r="B494" s="197"/>
      <c r="C494" s="2"/>
      <c r="D494" s="2"/>
      <c r="E494" s="2"/>
      <c r="F494" s="2"/>
      <c r="G494" s="2"/>
      <c r="H494" s="2"/>
      <c r="I494" s="2"/>
      <c r="J494" s="2"/>
      <c r="K494" s="2"/>
      <c r="L494" s="2"/>
      <c r="M494" s="2"/>
      <c r="N494" s="2"/>
      <c r="O494" s="197"/>
      <c r="P494" s="197"/>
      <c r="Q494" s="197"/>
      <c r="R494" s="197"/>
      <c r="S494" s="2"/>
      <c r="T494" s="2"/>
      <c r="U494" s="197"/>
      <c r="V494" s="197"/>
      <c r="W494" s="197"/>
      <c r="X494" s="197"/>
      <c r="Y494" s="2"/>
      <c r="Z494" s="2"/>
      <c r="AA494" s="2"/>
      <c r="AB494" s="2"/>
      <c r="AC494" s="2"/>
      <c r="AD494" s="2"/>
      <c r="AE494" s="177"/>
      <c r="AF494" s="177"/>
      <c r="AG494" s="177"/>
      <c r="AH494" s="177"/>
    </row>
    <row r="495" spans="1:34" ht="15.75" x14ac:dyDescent="0.25">
      <c r="A495" s="197"/>
      <c r="B495" s="197"/>
      <c r="C495" s="2"/>
      <c r="D495" s="2"/>
      <c r="E495" s="2"/>
      <c r="F495" s="2"/>
      <c r="G495" s="2"/>
      <c r="H495" s="2"/>
      <c r="I495" s="2"/>
      <c r="J495" s="2"/>
      <c r="K495" s="2"/>
      <c r="L495" s="2"/>
      <c r="M495" s="2"/>
      <c r="N495" s="2"/>
      <c r="O495" s="197"/>
      <c r="P495" s="197"/>
      <c r="Q495" s="197"/>
      <c r="R495" s="197"/>
      <c r="S495" s="2"/>
      <c r="T495" s="2"/>
      <c r="U495" s="197"/>
      <c r="V495" s="197"/>
      <c r="W495" s="197"/>
      <c r="X495" s="197"/>
      <c r="Y495" s="2"/>
      <c r="Z495" s="2"/>
      <c r="AA495" s="2"/>
      <c r="AB495" s="2"/>
      <c r="AC495" s="2"/>
      <c r="AD495" s="2"/>
      <c r="AE495" s="177"/>
      <c r="AF495" s="177"/>
      <c r="AG495" s="177"/>
      <c r="AH495" s="177"/>
    </row>
    <row r="496" spans="1:34" ht="15.75" x14ac:dyDescent="0.25">
      <c r="A496" s="197"/>
      <c r="B496" s="197"/>
      <c r="C496" s="2"/>
      <c r="D496" s="2"/>
      <c r="E496" s="2"/>
      <c r="F496" s="2"/>
      <c r="G496" s="2"/>
      <c r="H496" s="2"/>
      <c r="I496" s="2"/>
      <c r="J496" s="2"/>
      <c r="K496" s="2"/>
      <c r="L496" s="2"/>
      <c r="M496" s="2"/>
      <c r="N496" s="2"/>
      <c r="O496" s="197"/>
      <c r="P496" s="197"/>
      <c r="Q496" s="197"/>
      <c r="R496" s="197"/>
      <c r="S496" s="2"/>
      <c r="T496" s="2"/>
      <c r="U496" s="197"/>
      <c r="V496" s="197"/>
      <c r="W496" s="197"/>
      <c r="X496" s="197"/>
      <c r="Y496" s="2"/>
      <c r="Z496" s="2"/>
      <c r="AA496" s="2"/>
      <c r="AB496" s="2"/>
      <c r="AC496" s="2"/>
      <c r="AD496" s="2"/>
      <c r="AE496" s="177"/>
      <c r="AF496" s="177"/>
      <c r="AG496" s="177"/>
      <c r="AH496" s="177"/>
    </row>
    <row r="497" spans="1:34" ht="15.75" x14ac:dyDescent="0.25">
      <c r="A497" s="197"/>
      <c r="B497" s="197"/>
      <c r="C497" s="2"/>
      <c r="D497" s="2"/>
      <c r="E497" s="2"/>
      <c r="F497" s="2"/>
      <c r="G497" s="2"/>
      <c r="H497" s="2"/>
      <c r="I497" s="2"/>
      <c r="J497" s="2"/>
      <c r="K497" s="2"/>
      <c r="L497" s="2"/>
      <c r="M497" s="2"/>
      <c r="N497" s="2"/>
      <c r="O497" s="197"/>
      <c r="P497" s="197"/>
      <c r="Q497" s="197"/>
      <c r="R497" s="197"/>
      <c r="S497" s="2"/>
      <c r="T497" s="2"/>
      <c r="U497" s="197"/>
      <c r="V497" s="197"/>
      <c r="W497" s="197"/>
      <c r="X497" s="197"/>
      <c r="Y497" s="2"/>
      <c r="Z497" s="2"/>
      <c r="AA497" s="2"/>
      <c r="AB497" s="2"/>
      <c r="AC497" s="2"/>
      <c r="AD497" s="2"/>
      <c r="AE497" s="177"/>
      <c r="AF497" s="177"/>
      <c r="AG497" s="177"/>
      <c r="AH497" s="177"/>
    </row>
    <row r="498" spans="1:34" ht="15.75" x14ac:dyDescent="0.25">
      <c r="A498" s="197"/>
      <c r="B498" s="197"/>
      <c r="C498" s="2"/>
      <c r="D498" s="2"/>
      <c r="E498" s="2"/>
      <c r="F498" s="2"/>
      <c r="G498" s="2"/>
      <c r="H498" s="2"/>
      <c r="I498" s="2"/>
      <c r="J498" s="2"/>
      <c r="K498" s="2"/>
      <c r="L498" s="2"/>
      <c r="M498" s="2"/>
      <c r="N498" s="2"/>
      <c r="O498" s="197"/>
      <c r="P498" s="197"/>
      <c r="Q498" s="197"/>
      <c r="R498" s="197"/>
      <c r="S498" s="2"/>
      <c r="T498" s="2"/>
      <c r="U498" s="197"/>
      <c r="V498" s="197"/>
      <c r="W498" s="197"/>
      <c r="X498" s="197"/>
      <c r="Y498" s="2"/>
      <c r="Z498" s="2"/>
      <c r="AA498" s="2"/>
      <c r="AB498" s="2"/>
      <c r="AC498" s="2"/>
      <c r="AD498" s="2"/>
      <c r="AE498" s="177"/>
      <c r="AF498" s="177"/>
      <c r="AG498" s="177"/>
      <c r="AH498" s="177"/>
    </row>
    <row r="499" spans="1:34" ht="15.75" x14ac:dyDescent="0.25">
      <c r="A499" s="197"/>
      <c r="B499" s="197"/>
      <c r="C499" s="2"/>
      <c r="D499" s="2"/>
      <c r="E499" s="2"/>
      <c r="F499" s="2"/>
      <c r="G499" s="2"/>
      <c r="H499" s="2"/>
      <c r="I499" s="2"/>
      <c r="J499" s="2"/>
      <c r="K499" s="2"/>
      <c r="L499" s="2"/>
      <c r="M499" s="2"/>
      <c r="N499" s="2"/>
      <c r="O499" s="197"/>
      <c r="P499" s="197"/>
      <c r="Q499" s="197"/>
      <c r="R499" s="197"/>
      <c r="S499" s="2"/>
      <c r="T499" s="2"/>
      <c r="U499" s="197"/>
      <c r="V499" s="197"/>
      <c r="W499" s="197"/>
      <c r="X499" s="197"/>
      <c r="Y499" s="2"/>
      <c r="Z499" s="2"/>
      <c r="AA499" s="2"/>
      <c r="AB499" s="2"/>
      <c r="AC499" s="2"/>
      <c r="AD499" s="2"/>
      <c r="AE499" s="177"/>
      <c r="AF499" s="177"/>
      <c r="AG499" s="177"/>
      <c r="AH499" s="177"/>
    </row>
    <row r="500" spans="1:34" ht="15.75" x14ac:dyDescent="0.25">
      <c r="A500" s="197"/>
      <c r="B500" s="197"/>
      <c r="C500" s="2"/>
      <c r="D500" s="2"/>
      <c r="E500" s="2"/>
      <c r="F500" s="2"/>
      <c r="G500" s="2"/>
      <c r="H500" s="2"/>
      <c r="I500" s="2"/>
      <c r="J500" s="2"/>
      <c r="K500" s="2"/>
      <c r="L500" s="2"/>
      <c r="M500" s="2"/>
      <c r="N500" s="2"/>
      <c r="O500" s="197"/>
      <c r="P500" s="197"/>
      <c r="Q500" s="197"/>
      <c r="R500" s="197"/>
      <c r="S500" s="2"/>
      <c r="T500" s="2"/>
      <c r="U500" s="197"/>
      <c r="V500" s="197"/>
      <c r="W500" s="197"/>
      <c r="X500" s="197"/>
      <c r="Y500" s="2"/>
      <c r="Z500" s="2"/>
      <c r="AA500" s="2"/>
      <c r="AB500" s="2"/>
      <c r="AC500" s="2"/>
      <c r="AD500" s="2"/>
      <c r="AE500" s="177"/>
      <c r="AF500" s="177"/>
      <c r="AG500" s="177"/>
      <c r="AH500" s="177"/>
    </row>
    <row r="501" spans="1:34" ht="15.75" x14ac:dyDescent="0.25">
      <c r="A501" s="197"/>
      <c r="B501" s="197"/>
      <c r="C501" s="2"/>
      <c r="D501" s="2"/>
      <c r="E501" s="2"/>
      <c r="F501" s="2"/>
      <c r="G501" s="2"/>
      <c r="H501" s="2"/>
      <c r="I501" s="2"/>
      <c r="J501" s="2"/>
      <c r="K501" s="2"/>
      <c r="L501" s="2"/>
      <c r="M501" s="2"/>
      <c r="N501" s="2"/>
      <c r="O501" s="197"/>
      <c r="P501" s="197"/>
      <c r="Q501" s="197"/>
      <c r="R501" s="197"/>
      <c r="S501" s="2"/>
      <c r="T501" s="2"/>
      <c r="U501" s="197"/>
      <c r="V501" s="197"/>
      <c r="W501" s="197"/>
      <c r="X501" s="197"/>
      <c r="Y501" s="2"/>
      <c r="Z501" s="2"/>
      <c r="AA501" s="2"/>
      <c r="AB501" s="2"/>
      <c r="AC501" s="2"/>
      <c r="AD501" s="2"/>
      <c r="AE501" s="177"/>
      <c r="AF501" s="177"/>
      <c r="AG501" s="177"/>
      <c r="AH501" s="177"/>
    </row>
    <row r="502" spans="1:34" ht="15.75" x14ac:dyDescent="0.25">
      <c r="A502" s="197"/>
      <c r="B502" s="197"/>
      <c r="C502" s="2"/>
      <c r="D502" s="2"/>
      <c r="E502" s="2"/>
      <c r="F502" s="2"/>
      <c r="G502" s="2"/>
      <c r="H502" s="2"/>
      <c r="I502" s="2"/>
      <c r="J502" s="2"/>
      <c r="K502" s="2"/>
      <c r="L502" s="2"/>
      <c r="M502" s="2"/>
      <c r="N502" s="2"/>
      <c r="O502" s="197"/>
      <c r="P502" s="197"/>
      <c r="Q502" s="197"/>
      <c r="R502" s="197"/>
      <c r="S502" s="2"/>
      <c r="T502" s="2"/>
      <c r="U502" s="197"/>
      <c r="V502" s="197"/>
      <c r="W502" s="197"/>
      <c r="X502" s="197"/>
      <c r="Y502" s="2"/>
      <c r="Z502" s="2"/>
      <c r="AA502" s="2"/>
      <c r="AB502" s="2"/>
      <c r="AC502" s="2"/>
      <c r="AD502" s="2"/>
      <c r="AE502" s="177"/>
      <c r="AF502" s="177"/>
      <c r="AG502" s="177"/>
      <c r="AH502" s="177"/>
    </row>
    <row r="503" spans="1:34" ht="15.75" x14ac:dyDescent="0.25">
      <c r="A503" s="197"/>
      <c r="B503" s="197"/>
      <c r="C503" s="2"/>
      <c r="D503" s="2"/>
      <c r="E503" s="2"/>
      <c r="F503" s="2"/>
      <c r="G503" s="2"/>
      <c r="H503" s="2"/>
      <c r="I503" s="2"/>
      <c r="J503" s="2"/>
      <c r="K503" s="2"/>
      <c r="L503" s="2"/>
      <c r="M503" s="2"/>
      <c r="N503" s="2"/>
      <c r="O503" s="197"/>
      <c r="P503" s="197"/>
      <c r="Q503" s="197"/>
      <c r="R503" s="197"/>
      <c r="S503" s="2"/>
      <c r="T503" s="2"/>
      <c r="U503" s="197"/>
      <c r="V503" s="197"/>
      <c r="W503" s="197"/>
      <c r="X503" s="197"/>
      <c r="Y503" s="2"/>
      <c r="Z503" s="2"/>
      <c r="AA503" s="2"/>
      <c r="AB503" s="2"/>
      <c r="AC503" s="2"/>
      <c r="AD503" s="2"/>
      <c r="AE503" s="177"/>
      <c r="AF503" s="177"/>
      <c r="AG503" s="177"/>
      <c r="AH503" s="177"/>
    </row>
    <row r="504" spans="1:34" ht="15.75" x14ac:dyDescent="0.25">
      <c r="A504" s="197"/>
      <c r="B504" s="197"/>
      <c r="C504" s="2"/>
      <c r="D504" s="2"/>
      <c r="E504" s="2"/>
      <c r="F504" s="2"/>
      <c r="G504" s="2"/>
      <c r="H504" s="2"/>
      <c r="I504" s="2"/>
      <c r="J504" s="2"/>
      <c r="K504" s="2"/>
      <c r="L504" s="2"/>
      <c r="M504" s="2"/>
      <c r="N504" s="2"/>
      <c r="O504" s="197"/>
      <c r="P504" s="197"/>
      <c r="Q504" s="197"/>
      <c r="R504" s="197"/>
      <c r="S504" s="2"/>
      <c r="T504" s="2"/>
      <c r="U504" s="197"/>
      <c r="V504" s="197"/>
      <c r="W504" s="197"/>
      <c r="X504" s="197"/>
      <c r="Y504" s="2"/>
      <c r="Z504" s="2"/>
      <c r="AA504" s="2"/>
      <c r="AB504" s="2"/>
      <c r="AC504" s="2"/>
      <c r="AD504" s="2"/>
      <c r="AE504" s="177"/>
      <c r="AF504" s="177"/>
      <c r="AG504" s="177"/>
      <c r="AH504" s="177"/>
    </row>
    <row r="505" spans="1:34" ht="15.75" x14ac:dyDescent="0.25">
      <c r="A505" s="197"/>
      <c r="B505" s="197"/>
      <c r="C505" s="2"/>
      <c r="D505" s="2"/>
      <c r="E505" s="2"/>
      <c r="F505" s="2"/>
      <c r="G505" s="2"/>
      <c r="H505" s="2"/>
      <c r="I505" s="2"/>
      <c r="J505" s="2"/>
      <c r="K505" s="2"/>
      <c r="L505" s="2"/>
      <c r="M505" s="2"/>
      <c r="N505" s="2"/>
      <c r="O505" s="197"/>
      <c r="P505" s="197"/>
      <c r="Q505" s="197"/>
      <c r="R505" s="197"/>
      <c r="S505" s="2"/>
      <c r="T505" s="2"/>
      <c r="U505" s="197"/>
      <c r="V505" s="197"/>
      <c r="W505" s="197"/>
      <c r="X505" s="197"/>
      <c r="Y505" s="2"/>
      <c r="Z505" s="2"/>
      <c r="AA505" s="2"/>
      <c r="AB505" s="2"/>
      <c r="AC505" s="2"/>
      <c r="AD505" s="2"/>
      <c r="AE505" s="177"/>
      <c r="AF505" s="177"/>
      <c r="AG505" s="177"/>
      <c r="AH505" s="177"/>
    </row>
    <row r="506" spans="1:34" ht="15.75" x14ac:dyDescent="0.25">
      <c r="A506" s="197"/>
      <c r="B506" s="197"/>
      <c r="C506" s="2"/>
      <c r="D506" s="2"/>
      <c r="E506" s="2"/>
      <c r="F506" s="2"/>
      <c r="G506" s="2"/>
      <c r="H506" s="2"/>
      <c r="I506" s="2"/>
      <c r="J506" s="2"/>
      <c r="K506" s="2"/>
      <c r="L506" s="2"/>
      <c r="M506" s="2"/>
      <c r="N506" s="2"/>
      <c r="O506" s="197"/>
      <c r="P506" s="197"/>
      <c r="Q506" s="197"/>
      <c r="R506" s="197"/>
      <c r="S506" s="2"/>
      <c r="T506" s="2"/>
      <c r="U506" s="197"/>
      <c r="V506" s="197"/>
      <c r="W506" s="197"/>
      <c r="X506" s="197"/>
      <c r="Y506" s="2"/>
      <c r="Z506" s="2"/>
      <c r="AA506" s="2"/>
      <c r="AB506" s="2"/>
      <c r="AC506" s="2"/>
      <c r="AD506" s="2"/>
      <c r="AE506" s="177"/>
      <c r="AF506" s="177"/>
      <c r="AG506" s="177"/>
      <c r="AH506" s="177"/>
    </row>
    <row r="507" spans="1:34" ht="15.75" x14ac:dyDescent="0.25">
      <c r="A507" s="2"/>
      <c r="B507" s="197"/>
      <c r="C507" s="2"/>
      <c r="D507" s="2"/>
      <c r="E507" s="2"/>
      <c r="F507" s="2"/>
      <c r="G507" s="2"/>
      <c r="H507" s="2"/>
      <c r="I507" s="2"/>
      <c r="J507" s="2"/>
      <c r="K507" s="2"/>
      <c r="L507" s="2"/>
      <c r="M507" s="2"/>
      <c r="N507" s="2"/>
      <c r="O507" s="197"/>
      <c r="P507" s="197"/>
      <c r="Q507" s="197"/>
      <c r="R507" s="197"/>
      <c r="S507" s="2"/>
      <c r="T507" s="2"/>
      <c r="U507" s="197"/>
      <c r="V507" s="197"/>
      <c r="W507" s="197"/>
      <c r="X507" s="197"/>
      <c r="Y507" s="2"/>
      <c r="Z507" s="2"/>
      <c r="AA507" s="2"/>
      <c r="AB507" s="2"/>
      <c r="AC507" s="2"/>
      <c r="AD507" s="2"/>
    </row>
    <row r="508" spans="1:34" x14ac:dyDescent="0.2">
      <c r="O508" s="201"/>
      <c r="P508" s="201"/>
      <c r="Q508" s="201"/>
      <c r="R508" s="201"/>
    </row>
    <row r="509" spans="1:34" x14ac:dyDescent="0.2">
      <c r="A509" s="171" t="s">
        <v>1039</v>
      </c>
      <c r="B509" s="171"/>
      <c r="O509" s="201"/>
      <c r="P509" s="201"/>
      <c r="Q509" s="201"/>
      <c r="R509" s="201"/>
    </row>
    <row r="510" spans="1:34" x14ac:dyDescent="0.2">
      <c r="B510" s="201" t="s">
        <v>167</v>
      </c>
      <c r="C510" s="161" t="s">
        <v>2077</v>
      </c>
    </row>
    <row r="511" spans="1:34" x14ac:dyDescent="0.2">
      <c r="B511" s="201" t="s">
        <v>446</v>
      </c>
      <c r="C511" s="161" t="s">
        <v>1066</v>
      </c>
    </row>
    <row r="512" spans="1:34" x14ac:dyDescent="0.2">
      <c r="B512" s="201" t="s">
        <v>438</v>
      </c>
      <c r="C512" s="161" t="s">
        <v>1065</v>
      </c>
    </row>
    <row r="513" spans="5:28" x14ac:dyDescent="0.2">
      <c r="K513" s="179"/>
      <c r="L513" s="179"/>
      <c r="M513" s="179"/>
      <c r="N513" s="179"/>
      <c r="O513" s="179"/>
      <c r="P513" s="179"/>
      <c r="Q513" s="179"/>
      <c r="R513" s="179"/>
      <c r="S513" s="179"/>
      <c r="T513" s="179"/>
      <c r="U513" s="179"/>
      <c r="V513" s="179"/>
      <c r="W513" s="179"/>
      <c r="X513" s="179"/>
      <c r="Y513" s="179"/>
      <c r="Z513" s="179"/>
      <c r="AA513" s="179"/>
      <c r="AB513" s="179"/>
    </row>
    <row r="514" spans="5:28" x14ac:dyDescent="0.2">
      <c r="K514" s="180"/>
      <c r="L514" s="180"/>
      <c r="M514" s="180"/>
      <c r="N514" s="180"/>
      <c r="O514" s="180"/>
      <c r="P514" s="180"/>
      <c r="Q514" s="180"/>
      <c r="R514" s="180"/>
      <c r="S514" s="180"/>
      <c r="T514" s="180"/>
      <c r="U514" s="180"/>
      <c r="V514" s="180"/>
      <c r="W514" s="180"/>
      <c r="X514" s="180"/>
      <c r="Y514" s="180"/>
      <c r="Z514" s="180"/>
      <c r="AA514" s="180"/>
      <c r="AB514" s="180"/>
    </row>
    <row r="515" spans="5:28" x14ac:dyDescent="0.2">
      <c r="K515" s="180"/>
      <c r="L515" s="180"/>
      <c r="M515" s="180"/>
      <c r="N515" s="180"/>
      <c r="O515" s="180"/>
      <c r="P515" s="180"/>
      <c r="Q515" s="180"/>
      <c r="R515" s="180"/>
      <c r="S515" s="180"/>
      <c r="T515" s="180"/>
      <c r="U515" s="180"/>
      <c r="V515" s="180"/>
      <c r="W515" s="180"/>
      <c r="X515" s="180"/>
      <c r="Y515" s="180"/>
      <c r="Z515" s="180"/>
      <c r="AA515" s="180"/>
      <c r="AB515" s="180"/>
    </row>
    <row r="521" spans="5:28" x14ac:dyDescent="0.2">
      <c r="E521" s="161" t="s">
        <v>1067</v>
      </c>
      <c r="F521" s="181">
        <f>67*4000</f>
        <v>268000</v>
      </c>
      <c r="G521" s="181">
        <f>67*41000</f>
        <v>2747000</v>
      </c>
    </row>
    <row r="522" spans="5:28" x14ac:dyDescent="0.2">
      <c r="F522" s="181">
        <f>54*4000</f>
        <v>216000</v>
      </c>
      <c r="G522" s="181">
        <f>54*41000</f>
        <v>2214000</v>
      </c>
    </row>
    <row r="523" spans="5:28" x14ac:dyDescent="0.2">
      <c r="F523" s="181">
        <f>28*4000</f>
        <v>112000</v>
      </c>
      <c r="G523" s="181">
        <f>28*41000</f>
        <v>1148000</v>
      </c>
    </row>
  </sheetData>
  <autoFilter ref="AC2:AD523" xr:uid="{00000000-0009-0000-0000-000009000000}"/>
  <mergeCells count="40">
    <mergeCell ref="AD6:AD8"/>
    <mergeCell ref="S7:S8"/>
    <mergeCell ref="T7:T8"/>
    <mergeCell ref="Y7:Y8"/>
    <mergeCell ref="Z7:Z8"/>
    <mergeCell ref="V7:V8"/>
    <mergeCell ref="W7:W8"/>
    <mergeCell ref="X7:X8"/>
    <mergeCell ref="U7:U8"/>
    <mergeCell ref="AK6:AK8"/>
    <mergeCell ref="J7:J8"/>
    <mergeCell ref="K7:K8"/>
    <mergeCell ref="L7:L8"/>
    <mergeCell ref="M7:M8"/>
    <mergeCell ref="N7:N8"/>
    <mergeCell ref="O7:O8"/>
    <mergeCell ref="S5:Z6"/>
    <mergeCell ref="AA5:AA8"/>
    <mergeCell ref="AB5:AB8"/>
    <mergeCell ref="AC5:AD5"/>
    <mergeCell ref="AE5:AE8"/>
    <mergeCell ref="AC6:AC8"/>
    <mergeCell ref="AF6:AF8"/>
    <mergeCell ref="AG6:AG8"/>
    <mergeCell ref="AH6:AH8"/>
    <mergeCell ref="F5:F9"/>
    <mergeCell ref="A5:A9"/>
    <mergeCell ref="B5:B9"/>
    <mergeCell ref="C5:C9"/>
    <mergeCell ref="D5:D9"/>
    <mergeCell ref="E5:E9"/>
    <mergeCell ref="O5:R6"/>
    <mergeCell ref="G5:G9"/>
    <mergeCell ref="H5:H9"/>
    <mergeCell ref="I5:I9"/>
    <mergeCell ref="J5:K6"/>
    <mergeCell ref="L5:N6"/>
    <mergeCell ref="P7:P8"/>
    <mergeCell ref="Q7:Q8"/>
    <mergeCell ref="R7:R8"/>
  </mergeCells>
  <pageMargins left="0.35433070866141736" right="0.19685039370078741" top="0.35433070866141736" bottom="0.39370078740157483" header="0.31496062992125984" footer="0.31496062992125984"/>
  <pageSetup paperSize="9" scale="3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K208"/>
  <sheetViews>
    <sheetView workbookViewId="0">
      <pane xSplit="1" ySplit="9" topLeftCell="B10" activePane="bottomRight" state="frozenSplit"/>
      <selection pane="topRight" activeCell="B1" sqref="B1"/>
      <selection pane="bottomLeft" activeCell="A13" sqref="A13"/>
      <selection pane="bottomRight" activeCell="B53" sqref="B53"/>
    </sheetView>
  </sheetViews>
  <sheetFormatPr defaultColWidth="8.88671875" defaultRowHeight="12.75" x14ac:dyDescent="0.2"/>
  <cols>
    <col min="1" max="1" width="4.33203125" style="234" customWidth="1"/>
    <col min="2" max="2" width="20.6640625" style="161" customWidth="1"/>
    <col min="3" max="3" width="13.88671875" style="161" customWidth="1"/>
    <col min="4" max="4" width="14.6640625" style="161" customWidth="1"/>
    <col min="5" max="5" width="11.44140625" style="161" customWidth="1"/>
    <col min="6" max="6" width="21" style="161" hidden="1" customWidth="1"/>
    <col min="7" max="7" width="16" style="161" hidden="1" customWidth="1"/>
    <col min="8" max="8" width="22.88671875" style="161" hidden="1" customWidth="1"/>
    <col min="9" max="9" width="47.77734375" style="161" customWidth="1"/>
    <col min="10" max="10" width="48" style="161" customWidth="1"/>
    <col min="11" max="11" width="7.77734375" style="161" customWidth="1"/>
    <col min="12" max="12" width="7.5546875" style="161" customWidth="1"/>
    <col min="13" max="13" width="8.33203125" style="161" customWidth="1"/>
    <col min="14" max="14" width="8.109375" style="161" customWidth="1"/>
    <col min="15" max="15" width="9.88671875" style="161" customWidth="1"/>
    <col min="16" max="16" width="8.6640625" style="161" customWidth="1"/>
    <col min="17" max="17" width="9.77734375" style="161" customWidth="1"/>
    <col min="18" max="18" width="7.5546875" style="161" customWidth="1"/>
    <col min="19" max="19" width="6.88671875" style="161" customWidth="1"/>
    <col min="20" max="20" width="9" style="161" customWidth="1"/>
    <col min="21" max="21" width="7.77734375" style="161" customWidth="1"/>
    <col min="22" max="22" width="5.77734375" style="161" hidden="1" customWidth="1"/>
    <col min="23" max="23" width="5.77734375" style="161" customWidth="1"/>
    <col min="24" max="24" width="4.88671875" style="161" hidden="1" customWidth="1"/>
    <col min="25" max="26" width="8.109375" style="161" customWidth="1"/>
    <col min="27" max="27" width="7.44140625" style="161" customWidth="1"/>
    <col min="28" max="28" width="8.109375" style="161" customWidth="1"/>
    <col min="29" max="29" width="6.88671875" style="161" customWidth="1"/>
    <col min="30" max="30" width="21.77734375" style="161" customWidth="1"/>
    <col min="31" max="31" width="5.109375" style="161" customWidth="1"/>
    <col min="32" max="32" width="16.33203125" style="161" customWidth="1"/>
    <col min="33" max="33" width="22.6640625" style="161" customWidth="1"/>
    <col min="34" max="35" width="0" style="161" hidden="1" customWidth="1"/>
    <col min="36" max="16384" width="8.88671875" style="161"/>
  </cols>
  <sheetData>
    <row r="2" spans="1:37" ht="15.75" customHeight="1" x14ac:dyDescent="0.2">
      <c r="A2" s="646" t="s">
        <v>2212</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159"/>
      <c r="AE2" s="160"/>
      <c r="AF2" s="160"/>
      <c r="AG2" s="160"/>
    </row>
    <row r="3" spans="1:37" x14ac:dyDescent="0.2">
      <c r="A3" s="646"/>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159"/>
      <c r="AE3" s="160"/>
      <c r="AF3" s="160"/>
      <c r="AG3" s="160"/>
    </row>
    <row r="4" spans="1:37" ht="15" customHeight="1" x14ac:dyDescent="0.2">
      <c r="A4" s="252"/>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row>
    <row r="5" spans="1:37" ht="25.5" customHeight="1" x14ac:dyDescent="0.2">
      <c r="A5" s="642" t="s">
        <v>1</v>
      </c>
      <c r="B5" s="642" t="s">
        <v>128</v>
      </c>
      <c r="C5" s="642" t="s">
        <v>908</v>
      </c>
      <c r="D5" s="642" t="s">
        <v>906</v>
      </c>
      <c r="E5" s="642" t="s">
        <v>884</v>
      </c>
      <c r="F5" s="642" t="s">
        <v>885</v>
      </c>
      <c r="G5" s="642" t="s">
        <v>907</v>
      </c>
      <c r="H5" s="642" t="s">
        <v>130</v>
      </c>
      <c r="I5" s="610" t="s">
        <v>131</v>
      </c>
      <c r="J5" s="610"/>
      <c r="K5" s="616" t="s">
        <v>2057</v>
      </c>
      <c r="L5" s="617"/>
      <c r="M5" s="618"/>
      <c r="N5" s="622" t="s">
        <v>1120</v>
      </c>
      <c r="O5" s="623"/>
      <c r="P5" s="623"/>
      <c r="Q5" s="624"/>
      <c r="R5" s="628" t="s">
        <v>1121</v>
      </c>
      <c r="S5" s="629"/>
      <c r="T5" s="629"/>
      <c r="U5" s="629"/>
      <c r="V5" s="629"/>
      <c r="W5" s="629"/>
      <c r="X5" s="629"/>
      <c r="Y5" s="629"/>
      <c r="Z5" s="604" t="s">
        <v>2068</v>
      </c>
      <c r="AA5" s="634" t="s">
        <v>1109</v>
      </c>
      <c r="AB5" s="610" t="s">
        <v>1037</v>
      </c>
      <c r="AC5" s="610"/>
      <c r="AD5" s="607" t="s">
        <v>17</v>
      </c>
      <c r="AE5" s="162"/>
      <c r="AF5" s="162"/>
      <c r="AG5" s="162"/>
    </row>
    <row r="6" spans="1:37" ht="29.25" customHeight="1" x14ac:dyDescent="0.2">
      <c r="A6" s="642"/>
      <c r="B6" s="642"/>
      <c r="C6" s="642"/>
      <c r="D6" s="642"/>
      <c r="E6" s="642"/>
      <c r="F6" s="642"/>
      <c r="G6" s="642"/>
      <c r="H6" s="642"/>
      <c r="I6" s="610"/>
      <c r="J6" s="610"/>
      <c r="K6" s="619"/>
      <c r="L6" s="620"/>
      <c r="M6" s="621"/>
      <c r="N6" s="625"/>
      <c r="O6" s="626"/>
      <c r="P6" s="626"/>
      <c r="Q6" s="627"/>
      <c r="R6" s="630"/>
      <c r="S6" s="631"/>
      <c r="T6" s="631"/>
      <c r="U6" s="631"/>
      <c r="V6" s="631"/>
      <c r="W6" s="631"/>
      <c r="X6" s="631"/>
      <c r="Y6" s="631"/>
      <c r="Z6" s="605"/>
      <c r="AA6" s="634"/>
      <c r="AB6" s="642" t="s">
        <v>132</v>
      </c>
      <c r="AC6" s="642" t="s">
        <v>16</v>
      </c>
      <c r="AD6" s="608"/>
      <c r="AE6" s="607" t="s">
        <v>1</v>
      </c>
      <c r="AF6" s="607" t="s">
        <v>711</v>
      </c>
      <c r="AG6" s="607" t="s">
        <v>712</v>
      </c>
      <c r="AJ6" s="644" t="s">
        <v>1051</v>
      </c>
    </row>
    <row r="7" spans="1:37" ht="50.25" customHeight="1" x14ac:dyDescent="0.2">
      <c r="A7" s="642"/>
      <c r="B7" s="642"/>
      <c r="C7" s="642"/>
      <c r="D7" s="642"/>
      <c r="E7" s="642"/>
      <c r="F7" s="642"/>
      <c r="G7" s="642"/>
      <c r="H7" s="642"/>
      <c r="I7" s="642" t="s">
        <v>133</v>
      </c>
      <c r="J7" s="642" t="s">
        <v>134</v>
      </c>
      <c r="K7" s="607" t="s">
        <v>1132</v>
      </c>
      <c r="L7" s="607" t="s">
        <v>2058</v>
      </c>
      <c r="M7" s="607" t="s">
        <v>2059</v>
      </c>
      <c r="N7" s="604" t="s">
        <v>1146</v>
      </c>
      <c r="O7" s="643" t="s">
        <v>1133</v>
      </c>
      <c r="P7" s="632" t="s">
        <v>1142</v>
      </c>
      <c r="Q7" s="604" t="s">
        <v>1147</v>
      </c>
      <c r="R7" s="632" t="s">
        <v>1134</v>
      </c>
      <c r="S7" s="632" t="s">
        <v>1135</v>
      </c>
      <c r="T7" s="632" t="s">
        <v>1136</v>
      </c>
      <c r="U7" s="632" t="s">
        <v>1137</v>
      </c>
      <c r="V7" s="632" t="s">
        <v>1138</v>
      </c>
      <c r="W7" s="632" t="s">
        <v>1139</v>
      </c>
      <c r="X7" s="632" t="s">
        <v>1140</v>
      </c>
      <c r="Y7" s="645" t="s">
        <v>1141</v>
      </c>
      <c r="Z7" s="605"/>
      <c r="AA7" s="634"/>
      <c r="AB7" s="642"/>
      <c r="AC7" s="642"/>
      <c r="AD7" s="608"/>
      <c r="AE7" s="608"/>
      <c r="AF7" s="608"/>
      <c r="AG7" s="608"/>
      <c r="AJ7" s="644"/>
    </row>
    <row r="8" spans="1:37" ht="3" hidden="1" customHeight="1" x14ac:dyDescent="0.2">
      <c r="A8" s="642"/>
      <c r="B8" s="642"/>
      <c r="C8" s="642"/>
      <c r="D8" s="642"/>
      <c r="E8" s="642"/>
      <c r="F8" s="642"/>
      <c r="G8" s="642"/>
      <c r="H8" s="642"/>
      <c r="I8" s="642"/>
      <c r="J8" s="642"/>
      <c r="K8" s="609"/>
      <c r="L8" s="609"/>
      <c r="M8" s="609"/>
      <c r="N8" s="606"/>
      <c r="O8" s="643"/>
      <c r="P8" s="632"/>
      <c r="Q8" s="606"/>
      <c r="R8" s="632"/>
      <c r="S8" s="632"/>
      <c r="T8" s="632"/>
      <c r="U8" s="632"/>
      <c r="V8" s="632"/>
      <c r="W8" s="632"/>
      <c r="X8" s="632"/>
      <c r="Y8" s="645"/>
      <c r="Z8" s="606"/>
      <c r="AA8" s="634"/>
      <c r="AB8" s="642"/>
      <c r="AC8" s="642"/>
      <c r="AD8" s="609"/>
      <c r="AE8" s="609"/>
      <c r="AF8" s="609"/>
      <c r="AG8" s="609"/>
      <c r="AJ8" s="644"/>
    </row>
    <row r="9" spans="1:37" ht="14.25" hidden="1" customHeight="1" x14ac:dyDescent="0.2">
      <c r="A9" s="642"/>
      <c r="B9" s="642"/>
      <c r="C9" s="642"/>
      <c r="D9" s="642"/>
      <c r="E9" s="642"/>
      <c r="F9" s="642"/>
      <c r="G9" s="642"/>
      <c r="H9" s="642"/>
      <c r="I9" s="249"/>
      <c r="J9" s="249"/>
      <c r="K9" s="249"/>
      <c r="L9" s="249"/>
      <c r="M9" s="249"/>
      <c r="N9" s="249"/>
      <c r="O9" s="249"/>
      <c r="P9" s="249"/>
      <c r="Q9" s="249"/>
      <c r="R9" s="249"/>
      <c r="S9" s="249"/>
      <c r="T9" s="249"/>
      <c r="U9" s="249"/>
      <c r="V9" s="249"/>
      <c r="W9" s="249"/>
      <c r="X9" s="249"/>
      <c r="Y9" s="249"/>
      <c r="Z9" s="249"/>
      <c r="AA9" s="249"/>
      <c r="AB9" s="249"/>
      <c r="AC9" s="249"/>
      <c r="AD9" s="164" t="s">
        <v>1041</v>
      </c>
      <c r="AE9" s="249"/>
      <c r="AF9" s="249"/>
      <c r="AG9" s="249"/>
    </row>
    <row r="10" spans="1:37" ht="12.75" customHeight="1" x14ac:dyDescent="0.25">
      <c r="A10" s="254">
        <v>1</v>
      </c>
      <c r="B10" s="255" t="s">
        <v>29</v>
      </c>
      <c r="C10" s="256" t="s">
        <v>46</v>
      </c>
      <c r="D10" s="256">
        <v>122037342</v>
      </c>
      <c r="E10" s="256" t="s">
        <v>835</v>
      </c>
      <c r="F10" s="257" t="s">
        <v>836</v>
      </c>
      <c r="G10" s="185" t="s">
        <v>775</v>
      </c>
      <c r="H10" s="185" t="s">
        <v>135</v>
      </c>
      <c r="I10" s="185" t="s">
        <v>136</v>
      </c>
      <c r="J10" s="185"/>
      <c r="K10" s="258" t="s">
        <v>1215</v>
      </c>
      <c r="L10" s="185"/>
      <c r="M10" s="185"/>
      <c r="N10" s="258" t="s">
        <v>1215</v>
      </c>
      <c r="O10" s="258"/>
      <c r="P10" s="258"/>
      <c r="Q10" s="258"/>
      <c r="R10" s="185"/>
      <c r="S10" s="185"/>
      <c r="T10" s="258"/>
      <c r="U10" s="258" t="s">
        <v>1215</v>
      </c>
      <c r="V10" s="258"/>
      <c r="W10" s="258"/>
      <c r="X10" s="185"/>
      <c r="Y10" s="185"/>
      <c r="Z10" s="258">
        <v>3</v>
      </c>
      <c r="AA10" s="258"/>
      <c r="AB10" s="258">
        <v>54</v>
      </c>
      <c r="AC10" s="258">
        <v>4</v>
      </c>
      <c r="AD10" s="169" t="s">
        <v>1042</v>
      </c>
      <c r="AE10" s="40">
        <v>1</v>
      </c>
      <c r="AF10" s="40" t="s">
        <v>708</v>
      </c>
      <c r="AG10" s="40" t="s">
        <v>671</v>
      </c>
    </row>
    <row r="11" spans="1:37" ht="16.5" x14ac:dyDescent="0.25">
      <c r="A11" s="254">
        <v>2</v>
      </c>
      <c r="B11" s="255" t="s">
        <v>56</v>
      </c>
      <c r="C11" s="256" t="s">
        <v>57</v>
      </c>
      <c r="D11" s="256">
        <v>113410058</v>
      </c>
      <c r="E11" s="256" t="s">
        <v>837</v>
      </c>
      <c r="F11" s="257" t="s">
        <v>838</v>
      </c>
      <c r="G11" s="185" t="s">
        <v>775</v>
      </c>
      <c r="H11" s="185" t="s">
        <v>135</v>
      </c>
      <c r="I11" s="185" t="s">
        <v>141</v>
      </c>
      <c r="J11" s="185"/>
      <c r="K11" s="258" t="s">
        <v>1215</v>
      </c>
      <c r="L11" s="185"/>
      <c r="M11" s="185"/>
      <c r="N11" s="258" t="s">
        <v>1215</v>
      </c>
      <c r="O11" s="258"/>
      <c r="P11" s="258"/>
      <c r="Q11" s="258"/>
      <c r="R11" s="185"/>
      <c r="S11" s="185"/>
      <c r="T11" s="258"/>
      <c r="U11" s="258" t="s">
        <v>1215</v>
      </c>
      <c r="V11" s="258"/>
      <c r="W11" s="258"/>
      <c r="X11" s="185"/>
      <c r="Y11" s="185"/>
      <c r="Z11" s="258">
        <v>6</v>
      </c>
      <c r="AA11" s="258"/>
      <c r="AB11" s="258">
        <v>54</v>
      </c>
      <c r="AC11" s="258">
        <v>2</v>
      </c>
      <c r="AD11" s="40"/>
      <c r="AE11" s="40">
        <v>2</v>
      </c>
      <c r="AF11" s="40" t="s">
        <v>709</v>
      </c>
      <c r="AG11" s="40" t="s">
        <v>671</v>
      </c>
      <c r="AJ11" s="171">
        <v>28</v>
      </c>
      <c r="AK11" s="171">
        <v>21</v>
      </c>
    </row>
    <row r="12" spans="1:37" ht="16.5" x14ac:dyDescent="0.25">
      <c r="A12" s="254">
        <v>3</v>
      </c>
      <c r="B12" s="255" t="s">
        <v>63</v>
      </c>
      <c r="C12" s="256" t="s">
        <v>64</v>
      </c>
      <c r="D12" s="256" t="s">
        <v>163</v>
      </c>
      <c r="E12" s="256" t="s">
        <v>839</v>
      </c>
      <c r="F12" s="257" t="s">
        <v>772</v>
      </c>
      <c r="G12" s="185" t="s">
        <v>775</v>
      </c>
      <c r="H12" s="185" t="s">
        <v>148</v>
      </c>
      <c r="I12" s="185" t="s">
        <v>149</v>
      </c>
      <c r="J12" s="185"/>
      <c r="K12" s="258" t="s">
        <v>1215</v>
      </c>
      <c r="L12" s="185"/>
      <c r="M12" s="185"/>
      <c r="N12" s="258" t="s">
        <v>1215</v>
      </c>
      <c r="O12" s="258"/>
      <c r="P12" s="258"/>
      <c r="Q12" s="258"/>
      <c r="R12" s="185"/>
      <c r="S12" s="185"/>
      <c r="T12" s="258"/>
      <c r="U12" s="258" t="s">
        <v>1215</v>
      </c>
      <c r="V12" s="258"/>
      <c r="W12" s="258"/>
      <c r="X12" s="185"/>
      <c r="Y12" s="185"/>
      <c r="Z12" s="258">
        <v>4</v>
      </c>
      <c r="AA12" s="258"/>
      <c r="AB12" s="258">
        <v>54</v>
      </c>
      <c r="AC12" s="258">
        <v>3</v>
      </c>
      <c r="AD12" s="40"/>
      <c r="AE12" s="40">
        <v>3</v>
      </c>
      <c r="AF12" s="40" t="s">
        <v>710</v>
      </c>
      <c r="AG12" s="40" t="s">
        <v>713</v>
      </c>
    </row>
    <row r="13" spans="1:37" ht="16.5" x14ac:dyDescent="0.25">
      <c r="A13" s="254">
        <v>4</v>
      </c>
      <c r="B13" s="255" t="s">
        <v>27</v>
      </c>
      <c r="C13" s="256" t="s">
        <v>45</v>
      </c>
      <c r="D13" s="256">
        <v>168346756</v>
      </c>
      <c r="E13" s="256" t="s">
        <v>840</v>
      </c>
      <c r="F13" s="257" t="s">
        <v>787</v>
      </c>
      <c r="G13" s="185" t="s">
        <v>775</v>
      </c>
      <c r="H13" s="185" t="s">
        <v>154</v>
      </c>
      <c r="I13" s="185" t="s">
        <v>155</v>
      </c>
      <c r="J13" s="185"/>
      <c r="K13" s="258" t="s">
        <v>1215</v>
      </c>
      <c r="L13" s="185"/>
      <c r="M13" s="185"/>
      <c r="N13" s="258" t="s">
        <v>1215</v>
      </c>
      <c r="O13" s="258"/>
      <c r="P13" s="258"/>
      <c r="Q13" s="258"/>
      <c r="R13" s="185"/>
      <c r="S13" s="185"/>
      <c r="T13" s="258"/>
      <c r="U13" s="258" t="s">
        <v>1215</v>
      </c>
      <c r="V13" s="258"/>
      <c r="W13" s="258"/>
      <c r="X13" s="185"/>
      <c r="Y13" s="185"/>
      <c r="Z13" s="258">
        <v>3</v>
      </c>
      <c r="AA13" s="258"/>
      <c r="AB13" s="258">
        <v>67</v>
      </c>
      <c r="AC13" s="258">
        <v>4</v>
      </c>
      <c r="AD13" s="40"/>
      <c r="AE13" s="40">
        <v>4</v>
      </c>
      <c r="AF13" s="40" t="s">
        <v>714</v>
      </c>
      <c r="AG13" s="40" t="s">
        <v>716</v>
      </c>
    </row>
    <row r="14" spans="1:37" ht="16.5" x14ac:dyDescent="0.25">
      <c r="A14" s="254">
        <v>5</v>
      </c>
      <c r="B14" s="255" t="s">
        <v>70</v>
      </c>
      <c r="C14" s="256" t="s">
        <v>77</v>
      </c>
      <c r="D14" s="256" t="s">
        <v>164</v>
      </c>
      <c r="E14" s="256" t="s">
        <v>841</v>
      </c>
      <c r="F14" s="257" t="s">
        <v>778</v>
      </c>
      <c r="G14" s="185" t="s">
        <v>775</v>
      </c>
      <c r="H14" s="185" t="s">
        <v>158</v>
      </c>
      <c r="I14" s="185" t="s">
        <v>159</v>
      </c>
      <c r="J14" s="185"/>
      <c r="K14" s="258" t="s">
        <v>1215</v>
      </c>
      <c r="L14" s="185"/>
      <c r="M14" s="185"/>
      <c r="N14" s="258" t="s">
        <v>1215</v>
      </c>
      <c r="O14" s="258"/>
      <c r="P14" s="258"/>
      <c r="Q14" s="258"/>
      <c r="R14" s="185"/>
      <c r="S14" s="185"/>
      <c r="T14" s="258"/>
      <c r="U14" s="258" t="s">
        <v>1215</v>
      </c>
      <c r="V14" s="258"/>
      <c r="W14" s="258"/>
      <c r="X14" s="185"/>
      <c r="Y14" s="185"/>
      <c r="Z14" s="258">
        <v>4</v>
      </c>
      <c r="AA14" s="258"/>
      <c r="AB14" s="258">
        <v>54</v>
      </c>
      <c r="AC14" s="258">
        <v>5</v>
      </c>
      <c r="AD14" s="40"/>
      <c r="AE14" s="40">
        <v>5</v>
      </c>
      <c r="AF14" s="40" t="s">
        <v>715</v>
      </c>
      <c r="AG14" s="40" t="s">
        <v>716</v>
      </c>
    </row>
    <row r="15" spans="1:37" ht="16.5" x14ac:dyDescent="0.25">
      <c r="A15" s="254">
        <v>6</v>
      </c>
      <c r="B15" s="255" t="s">
        <v>117</v>
      </c>
      <c r="C15" s="256" t="s">
        <v>118</v>
      </c>
      <c r="D15" s="256" t="s">
        <v>168</v>
      </c>
      <c r="E15" s="256" t="s">
        <v>806</v>
      </c>
      <c r="F15" s="257" t="s">
        <v>772</v>
      </c>
      <c r="G15" s="185" t="s">
        <v>775</v>
      </c>
      <c r="H15" s="185" t="s">
        <v>154</v>
      </c>
      <c r="I15" s="185" t="s">
        <v>169</v>
      </c>
      <c r="J15" s="185"/>
      <c r="K15" s="258" t="s">
        <v>1215</v>
      </c>
      <c r="L15" s="185"/>
      <c r="M15" s="185"/>
      <c r="N15" s="258" t="s">
        <v>1215</v>
      </c>
      <c r="O15" s="258"/>
      <c r="P15" s="258"/>
      <c r="Q15" s="258"/>
      <c r="R15" s="185"/>
      <c r="S15" s="185"/>
      <c r="T15" s="258"/>
      <c r="U15" s="258" t="s">
        <v>1215</v>
      </c>
      <c r="V15" s="258"/>
      <c r="W15" s="258"/>
      <c r="X15" s="185"/>
      <c r="Y15" s="185"/>
      <c r="Z15" s="258">
        <v>4</v>
      </c>
      <c r="AA15" s="258"/>
      <c r="AB15" s="258">
        <v>54</v>
      </c>
      <c r="AC15" s="258">
        <v>3</v>
      </c>
      <c r="AD15" s="40"/>
      <c r="AE15" s="40">
        <v>6</v>
      </c>
      <c r="AF15" s="40" t="s">
        <v>768</v>
      </c>
      <c r="AG15" s="40" t="s">
        <v>769</v>
      </c>
    </row>
    <row r="16" spans="1:37" ht="16.5" x14ac:dyDescent="0.25">
      <c r="A16" s="254">
        <v>7</v>
      </c>
      <c r="B16" s="255" t="s">
        <v>121</v>
      </c>
      <c r="C16" s="256" t="s">
        <v>122</v>
      </c>
      <c r="D16" s="256" t="s">
        <v>197</v>
      </c>
      <c r="E16" s="256" t="s">
        <v>842</v>
      </c>
      <c r="F16" s="257" t="s">
        <v>772</v>
      </c>
      <c r="G16" s="185" t="s">
        <v>775</v>
      </c>
      <c r="H16" s="185" t="s">
        <v>154</v>
      </c>
      <c r="I16" s="185"/>
      <c r="J16" s="185" t="s">
        <v>198</v>
      </c>
      <c r="K16" s="258" t="s">
        <v>1215</v>
      </c>
      <c r="L16" s="185"/>
      <c r="M16" s="185"/>
      <c r="N16" s="258" t="s">
        <v>1215</v>
      </c>
      <c r="O16" s="258"/>
      <c r="P16" s="258"/>
      <c r="Q16" s="258"/>
      <c r="R16" s="185"/>
      <c r="S16" s="185"/>
      <c r="T16" s="258"/>
      <c r="U16" s="258" t="s">
        <v>1215</v>
      </c>
      <c r="V16" s="258"/>
      <c r="W16" s="258"/>
      <c r="X16" s="185"/>
      <c r="Y16" s="185"/>
      <c r="Z16" s="258">
        <v>4</v>
      </c>
      <c r="AA16" s="258"/>
      <c r="AB16" s="258">
        <v>54</v>
      </c>
      <c r="AC16" s="258">
        <v>3</v>
      </c>
      <c r="AD16" s="40"/>
      <c r="AE16" s="40">
        <v>8</v>
      </c>
      <c r="AF16" s="40"/>
      <c r="AG16" s="40"/>
    </row>
    <row r="17" spans="1:34" ht="16.5" x14ac:dyDescent="0.25">
      <c r="A17" s="254">
        <v>8</v>
      </c>
      <c r="B17" s="255" t="s">
        <v>202</v>
      </c>
      <c r="C17" s="256" t="s">
        <v>551</v>
      </c>
      <c r="D17" s="256" t="s">
        <v>203</v>
      </c>
      <c r="E17" s="256" t="s">
        <v>786</v>
      </c>
      <c r="F17" s="257" t="s">
        <v>772</v>
      </c>
      <c r="G17" s="185" t="s">
        <v>775</v>
      </c>
      <c r="H17" s="185" t="s">
        <v>204</v>
      </c>
      <c r="I17" s="185" t="s">
        <v>205</v>
      </c>
      <c r="J17" s="185"/>
      <c r="K17" s="258" t="s">
        <v>1215</v>
      </c>
      <c r="L17" s="185"/>
      <c r="M17" s="185"/>
      <c r="N17" s="258" t="s">
        <v>1215</v>
      </c>
      <c r="O17" s="258"/>
      <c r="P17" s="258"/>
      <c r="Q17" s="258"/>
      <c r="R17" s="185"/>
      <c r="S17" s="185"/>
      <c r="T17" s="258"/>
      <c r="U17" s="258" t="s">
        <v>1215</v>
      </c>
      <c r="V17" s="258"/>
      <c r="W17" s="258"/>
      <c r="X17" s="185"/>
      <c r="Y17" s="185"/>
      <c r="Z17" s="258">
        <v>4</v>
      </c>
      <c r="AA17" s="258"/>
      <c r="AB17" s="258">
        <v>67</v>
      </c>
      <c r="AC17" s="258">
        <v>4</v>
      </c>
      <c r="AD17" s="40"/>
      <c r="AE17" s="40">
        <v>9</v>
      </c>
      <c r="AF17" s="40"/>
      <c r="AG17" s="40"/>
    </row>
    <row r="18" spans="1:34" ht="16.5" x14ac:dyDescent="0.25">
      <c r="A18" s="254">
        <v>9</v>
      </c>
      <c r="B18" s="255" t="s">
        <v>273</v>
      </c>
      <c r="C18" s="256" t="s">
        <v>274</v>
      </c>
      <c r="D18" s="256" t="s">
        <v>307</v>
      </c>
      <c r="E18" s="256" t="s">
        <v>843</v>
      </c>
      <c r="F18" s="257" t="s">
        <v>772</v>
      </c>
      <c r="G18" s="185" t="s">
        <v>775</v>
      </c>
      <c r="H18" s="185" t="s">
        <v>308</v>
      </c>
      <c r="I18" s="185" t="s">
        <v>104</v>
      </c>
      <c r="J18" s="185"/>
      <c r="K18" s="258" t="s">
        <v>1215</v>
      </c>
      <c r="L18" s="185"/>
      <c r="M18" s="185"/>
      <c r="N18" s="258" t="s">
        <v>1215</v>
      </c>
      <c r="O18" s="258"/>
      <c r="P18" s="258"/>
      <c r="Q18" s="258"/>
      <c r="R18" s="185"/>
      <c r="S18" s="185"/>
      <c r="T18" s="258"/>
      <c r="U18" s="258" t="s">
        <v>1215</v>
      </c>
      <c r="V18" s="258"/>
      <c r="W18" s="258"/>
      <c r="X18" s="185"/>
      <c r="Y18" s="185"/>
      <c r="Z18" s="258">
        <v>4</v>
      </c>
      <c r="AA18" s="258"/>
      <c r="AB18" s="258">
        <v>54</v>
      </c>
      <c r="AC18" s="258">
        <v>5</v>
      </c>
      <c r="AD18" s="40"/>
      <c r="AE18" s="40">
        <v>10</v>
      </c>
      <c r="AF18" s="40"/>
      <c r="AG18" s="40"/>
    </row>
    <row r="19" spans="1:34" ht="16.5" x14ac:dyDescent="0.25">
      <c r="A19" s="254">
        <v>10</v>
      </c>
      <c r="B19" s="255" t="s">
        <v>275</v>
      </c>
      <c r="C19" s="256" t="s">
        <v>276</v>
      </c>
      <c r="D19" s="256" t="s">
        <v>315</v>
      </c>
      <c r="E19" s="256" t="s">
        <v>844</v>
      </c>
      <c r="F19" s="257" t="s">
        <v>772</v>
      </c>
      <c r="G19" s="185" t="s">
        <v>775</v>
      </c>
      <c r="H19" s="185" t="s">
        <v>316</v>
      </c>
      <c r="I19" s="185" t="s">
        <v>317</v>
      </c>
      <c r="J19" s="185"/>
      <c r="K19" s="258" t="s">
        <v>1215</v>
      </c>
      <c r="L19" s="185"/>
      <c r="M19" s="185"/>
      <c r="N19" s="258" t="s">
        <v>1215</v>
      </c>
      <c r="O19" s="258"/>
      <c r="P19" s="258"/>
      <c r="Q19" s="258"/>
      <c r="R19" s="185"/>
      <c r="S19" s="185"/>
      <c r="T19" s="258"/>
      <c r="U19" s="258" t="s">
        <v>1215</v>
      </c>
      <c r="V19" s="258"/>
      <c r="W19" s="258"/>
      <c r="X19" s="185"/>
      <c r="Y19" s="185"/>
      <c r="Z19" s="258">
        <v>4</v>
      </c>
      <c r="AA19" s="258"/>
      <c r="AB19" s="258">
        <v>54</v>
      </c>
      <c r="AC19" s="258">
        <v>2</v>
      </c>
      <c r="AD19" s="40"/>
      <c r="AE19" s="40">
        <v>11</v>
      </c>
      <c r="AF19" s="40"/>
      <c r="AG19" s="40"/>
    </row>
    <row r="20" spans="1:34" ht="16.5" x14ac:dyDescent="0.25">
      <c r="A20" s="254">
        <v>11</v>
      </c>
      <c r="B20" s="255" t="s">
        <v>288</v>
      </c>
      <c r="C20" s="256"/>
      <c r="D20" s="256" t="s">
        <v>321</v>
      </c>
      <c r="E20" s="256" t="s">
        <v>845</v>
      </c>
      <c r="F20" s="257" t="s">
        <v>772</v>
      </c>
      <c r="G20" s="185" t="s">
        <v>775</v>
      </c>
      <c r="H20" s="185" t="s">
        <v>322</v>
      </c>
      <c r="I20" s="185" t="s">
        <v>323</v>
      </c>
      <c r="J20" s="185"/>
      <c r="K20" s="258" t="s">
        <v>1215</v>
      </c>
      <c r="L20" s="185"/>
      <c r="M20" s="185"/>
      <c r="N20" s="258" t="s">
        <v>1215</v>
      </c>
      <c r="O20" s="258"/>
      <c r="P20" s="258"/>
      <c r="Q20" s="258"/>
      <c r="R20" s="185"/>
      <c r="S20" s="185"/>
      <c r="T20" s="258"/>
      <c r="U20" s="258" t="s">
        <v>1215</v>
      </c>
      <c r="V20" s="258"/>
      <c r="W20" s="258"/>
      <c r="X20" s="185"/>
      <c r="Y20" s="185"/>
      <c r="Z20" s="258">
        <v>4</v>
      </c>
      <c r="AA20" s="258"/>
      <c r="AB20" s="258">
        <v>28</v>
      </c>
      <c r="AC20" s="258">
        <v>3</v>
      </c>
      <c r="AD20" s="40"/>
      <c r="AE20" s="40"/>
      <c r="AF20" s="40"/>
      <c r="AG20" s="40"/>
    </row>
    <row r="21" spans="1:34" ht="16.5" x14ac:dyDescent="0.25">
      <c r="A21" s="254">
        <v>12</v>
      </c>
      <c r="B21" s="255" t="s">
        <v>289</v>
      </c>
      <c r="C21" s="256"/>
      <c r="D21" s="256" t="s">
        <v>327</v>
      </c>
      <c r="E21" s="256" t="s">
        <v>846</v>
      </c>
      <c r="F21" s="257" t="s">
        <v>778</v>
      </c>
      <c r="G21" s="185" t="s">
        <v>775</v>
      </c>
      <c r="H21" s="185" t="s">
        <v>322</v>
      </c>
      <c r="I21" s="185" t="s">
        <v>328</v>
      </c>
      <c r="J21" s="185"/>
      <c r="K21" s="258" t="s">
        <v>1215</v>
      </c>
      <c r="L21" s="185"/>
      <c r="M21" s="185"/>
      <c r="N21" s="258" t="s">
        <v>1215</v>
      </c>
      <c r="O21" s="258"/>
      <c r="P21" s="258"/>
      <c r="Q21" s="258"/>
      <c r="R21" s="185"/>
      <c r="S21" s="185"/>
      <c r="T21" s="258"/>
      <c r="U21" s="258" t="s">
        <v>1215</v>
      </c>
      <c r="V21" s="258"/>
      <c r="W21" s="258"/>
      <c r="X21" s="185"/>
      <c r="Y21" s="185"/>
      <c r="Z21" s="258">
        <v>4</v>
      </c>
      <c r="AA21" s="258"/>
      <c r="AB21" s="258">
        <v>67</v>
      </c>
      <c r="AC21" s="258">
        <v>3</v>
      </c>
      <c r="AD21" s="40"/>
      <c r="AE21" s="40"/>
      <c r="AF21" s="40"/>
      <c r="AG21" s="40"/>
    </row>
    <row r="22" spans="1:34" ht="33" x14ac:dyDescent="0.25">
      <c r="A22" s="254">
        <v>13</v>
      </c>
      <c r="B22" s="255" t="s">
        <v>282</v>
      </c>
      <c r="C22" s="268" t="s">
        <v>2306</v>
      </c>
      <c r="D22" s="256" t="s">
        <v>332</v>
      </c>
      <c r="E22" s="256" t="s">
        <v>847</v>
      </c>
      <c r="F22" s="257" t="s">
        <v>772</v>
      </c>
      <c r="G22" s="185" t="s">
        <v>775</v>
      </c>
      <c r="H22" s="185" t="s">
        <v>333</v>
      </c>
      <c r="I22" s="185" t="s">
        <v>187</v>
      </c>
      <c r="J22" s="185"/>
      <c r="K22" s="258" t="s">
        <v>1215</v>
      </c>
      <c r="L22" s="185"/>
      <c r="M22" s="185"/>
      <c r="N22" s="258" t="s">
        <v>1215</v>
      </c>
      <c r="O22" s="258"/>
      <c r="P22" s="258"/>
      <c r="Q22" s="258"/>
      <c r="R22" s="185"/>
      <c r="S22" s="185"/>
      <c r="T22" s="258"/>
      <c r="U22" s="258" t="s">
        <v>1215</v>
      </c>
      <c r="V22" s="258"/>
      <c r="W22" s="258"/>
      <c r="X22" s="185"/>
      <c r="Y22" s="185"/>
      <c r="Z22" s="258">
        <v>3</v>
      </c>
      <c r="AA22" s="258"/>
      <c r="AB22" s="258">
        <v>54</v>
      </c>
      <c r="AC22" s="258">
        <v>5</v>
      </c>
      <c r="AD22" s="40"/>
      <c r="AE22" s="40"/>
      <c r="AF22" s="40"/>
      <c r="AG22" s="40"/>
    </row>
    <row r="23" spans="1:34" ht="16.5" x14ac:dyDescent="0.25">
      <c r="A23" s="254">
        <v>14</v>
      </c>
      <c r="B23" s="255" t="s">
        <v>182</v>
      </c>
      <c r="C23" s="256" t="s">
        <v>183</v>
      </c>
      <c r="D23" s="256" t="s">
        <v>247</v>
      </c>
      <c r="E23" s="256" t="s">
        <v>848</v>
      </c>
      <c r="F23" s="257" t="s">
        <v>772</v>
      </c>
      <c r="G23" s="185" t="s">
        <v>775</v>
      </c>
      <c r="H23" s="185" t="s">
        <v>248</v>
      </c>
      <c r="I23" s="185" t="s">
        <v>337</v>
      </c>
      <c r="J23" s="185"/>
      <c r="K23" s="258" t="s">
        <v>1215</v>
      </c>
      <c r="L23" s="185"/>
      <c r="M23" s="185"/>
      <c r="N23" s="258" t="s">
        <v>1215</v>
      </c>
      <c r="O23" s="258"/>
      <c r="P23" s="258"/>
      <c r="Q23" s="258"/>
      <c r="R23" s="185"/>
      <c r="S23" s="185"/>
      <c r="T23" s="258" t="s">
        <v>1215</v>
      </c>
      <c r="U23" s="258"/>
      <c r="V23" s="258"/>
      <c r="W23" s="258"/>
      <c r="X23" s="185"/>
      <c r="Y23" s="185"/>
      <c r="Z23" s="258"/>
      <c r="AA23" s="258"/>
      <c r="AB23" s="258">
        <v>67</v>
      </c>
      <c r="AC23" s="258">
        <v>4</v>
      </c>
      <c r="AD23" s="40"/>
      <c r="AE23" s="40"/>
      <c r="AF23" s="40"/>
      <c r="AG23" s="40"/>
      <c r="AH23" s="161" t="s">
        <v>338</v>
      </c>
    </row>
    <row r="24" spans="1:34" ht="16.5" x14ac:dyDescent="0.25">
      <c r="A24" s="254">
        <v>15</v>
      </c>
      <c r="B24" s="255" t="s">
        <v>269</v>
      </c>
      <c r="C24" s="256" t="s">
        <v>270</v>
      </c>
      <c r="D24" s="256" t="s">
        <v>340</v>
      </c>
      <c r="E24" s="256" t="s">
        <v>849</v>
      </c>
      <c r="F24" s="257" t="s">
        <v>787</v>
      </c>
      <c r="G24" s="185" t="s">
        <v>775</v>
      </c>
      <c r="H24" s="185" t="s">
        <v>341</v>
      </c>
      <c r="I24" s="185" t="s">
        <v>342</v>
      </c>
      <c r="J24" s="185"/>
      <c r="K24" s="258" t="s">
        <v>1215</v>
      </c>
      <c r="L24" s="185"/>
      <c r="M24" s="185"/>
      <c r="N24" s="258" t="s">
        <v>1215</v>
      </c>
      <c r="O24" s="258"/>
      <c r="P24" s="258"/>
      <c r="Q24" s="258"/>
      <c r="R24" s="185"/>
      <c r="S24" s="185"/>
      <c r="T24" s="258"/>
      <c r="U24" s="258" t="s">
        <v>1215</v>
      </c>
      <c r="V24" s="258"/>
      <c r="W24" s="258"/>
      <c r="X24" s="185"/>
      <c r="Y24" s="185"/>
      <c r="Z24" s="258">
        <v>4</v>
      </c>
      <c r="AA24" s="258"/>
      <c r="AB24" s="258">
        <v>67</v>
      </c>
      <c r="AC24" s="258">
        <v>3</v>
      </c>
      <c r="AD24" s="40"/>
      <c r="AE24" s="40"/>
      <c r="AF24" s="40"/>
      <c r="AG24" s="40"/>
      <c r="AH24" s="171" t="s">
        <v>346</v>
      </c>
    </row>
    <row r="25" spans="1:34" ht="16.5" x14ac:dyDescent="0.25">
      <c r="A25" s="254">
        <v>16</v>
      </c>
      <c r="B25" s="255" t="s">
        <v>23</v>
      </c>
      <c r="C25" s="256" t="s">
        <v>909</v>
      </c>
      <c r="D25" s="256" t="s">
        <v>347</v>
      </c>
      <c r="E25" s="256" t="s">
        <v>844</v>
      </c>
      <c r="F25" s="257" t="s">
        <v>772</v>
      </c>
      <c r="G25" s="185" t="s">
        <v>775</v>
      </c>
      <c r="H25" s="185" t="s">
        <v>348</v>
      </c>
      <c r="I25" s="185"/>
      <c r="J25" s="185" t="s">
        <v>349</v>
      </c>
      <c r="K25" s="258" t="s">
        <v>1215</v>
      </c>
      <c r="L25" s="185"/>
      <c r="M25" s="185"/>
      <c r="N25" s="258" t="s">
        <v>1215</v>
      </c>
      <c r="O25" s="258"/>
      <c r="P25" s="258"/>
      <c r="Q25" s="258"/>
      <c r="R25" s="185"/>
      <c r="S25" s="185"/>
      <c r="T25" s="258"/>
      <c r="U25" s="258" t="s">
        <v>1215</v>
      </c>
      <c r="V25" s="258"/>
      <c r="W25" s="258"/>
      <c r="X25" s="185"/>
      <c r="Y25" s="185"/>
      <c r="Z25" s="258">
        <v>4</v>
      </c>
      <c r="AA25" s="258"/>
      <c r="AB25" s="258">
        <v>67</v>
      </c>
      <c r="AC25" s="258">
        <v>7</v>
      </c>
      <c r="AD25" s="40"/>
      <c r="AE25" s="40"/>
      <c r="AF25" s="40"/>
      <c r="AG25" s="40"/>
    </row>
    <row r="26" spans="1:34" ht="16.5" x14ac:dyDescent="0.25">
      <c r="A26" s="254">
        <v>17</v>
      </c>
      <c r="B26" s="255" t="s">
        <v>110</v>
      </c>
      <c r="C26" s="256" t="s">
        <v>49</v>
      </c>
      <c r="D26" s="259">
        <v>35187012427</v>
      </c>
      <c r="E26" s="260">
        <v>44446</v>
      </c>
      <c r="F26" s="257" t="s">
        <v>772</v>
      </c>
      <c r="G26" s="185" t="s">
        <v>775</v>
      </c>
      <c r="H26" s="185" t="s">
        <v>354</v>
      </c>
      <c r="I26" s="185" t="s">
        <v>355</v>
      </c>
      <c r="J26" s="185"/>
      <c r="K26" s="258" t="s">
        <v>1215</v>
      </c>
      <c r="L26" s="185"/>
      <c r="M26" s="185"/>
      <c r="N26" s="258" t="s">
        <v>1215</v>
      </c>
      <c r="O26" s="258"/>
      <c r="P26" s="258"/>
      <c r="Q26" s="258"/>
      <c r="R26" s="185"/>
      <c r="S26" s="185"/>
      <c r="T26" s="258"/>
      <c r="U26" s="258" t="s">
        <v>1215</v>
      </c>
      <c r="V26" s="258"/>
      <c r="W26" s="258"/>
      <c r="X26" s="185"/>
      <c r="Y26" s="185"/>
      <c r="Z26" s="258">
        <v>5</v>
      </c>
      <c r="AA26" s="258"/>
      <c r="AB26" s="258">
        <v>28</v>
      </c>
      <c r="AC26" s="258">
        <v>2</v>
      </c>
      <c r="AD26" s="40"/>
      <c r="AE26" s="40"/>
      <c r="AF26" s="40"/>
      <c r="AG26" s="40"/>
    </row>
    <row r="27" spans="1:34" ht="16.5" x14ac:dyDescent="0.25">
      <c r="A27" s="254">
        <v>18</v>
      </c>
      <c r="B27" s="255" t="s">
        <v>188</v>
      </c>
      <c r="C27" s="256" t="s">
        <v>264</v>
      </c>
      <c r="D27" s="256" t="s">
        <v>244</v>
      </c>
      <c r="E27" s="256" t="s">
        <v>850</v>
      </c>
      <c r="F27" s="257" t="s">
        <v>851</v>
      </c>
      <c r="G27" s="185" t="s">
        <v>775</v>
      </c>
      <c r="H27" s="185" t="s">
        <v>360</v>
      </c>
      <c r="I27" s="185"/>
      <c r="J27" s="185" t="s">
        <v>454</v>
      </c>
      <c r="K27" s="258" t="s">
        <v>1215</v>
      </c>
      <c r="L27" s="185"/>
      <c r="M27" s="185"/>
      <c r="N27" s="258" t="s">
        <v>1215</v>
      </c>
      <c r="O27" s="258"/>
      <c r="P27" s="258"/>
      <c r="Q27" s="258"/>
      <c r="R27" s="185"/>
      <c r="S27" s="185"/>
      <c r="T27" s="258"/>
      <c r="U27" s="258" t="s">
        <v>1215</v>
      </c>
      <c r="V27" s="258"/>
      <c r="W27" s="258"/>
      <c r="X27" s="185"/>
      <c r="Y27" s="185"/>
      <c r="Z27" s="258">
        <v>3</v>
      </c>
      <c r="AA27" s="258"/>
      <c r="AB27" s="258">
        <v>67</v>
      </c>
      <c r="AC27" s="258">
        <v>3</v>
      </c>
      <c r="AD27" s="40"/>
      <c r="AE27" s="40"/>
      <c r="AF27" s="40"/>
      <c r="AG27" s="40"/>
    </row>
    <row r="28" spans="1:34" ht="16.5" x14ac:dyDescent="0.25">
      <c r="A28" s="254">
        <v>19</v>
      </c>
      <c r="B28" s="255" t="s">
        <v>265</v>
      </c>
      <c r="C28" s="256" t="s">
        <v>266</v>
      </c>
      <c r="D28" s="256" t="s">
        <v>361</v>
      </c>
      <c r="E28" s="256" t="s">
        <v>852</v>
      </c>
      <c r="F28" s="257" t="s">
        <v>772</v>
      </c>
      <c r="G28" s="185" t="s">
        <v>775</v>
      </c>
      <c r="H28" s="185" t="s">
        <v>362</v>
      </c>
      <c r="I28" s="185" t="s">
        <v>363</v>
      </c>
      <c r="J28" s="185"/>
      <c r="K28" s="258" t="s">
        <v>1215</v>
      </c>
      <c r="L28" s="185"/>
      <c r="M28" s="185"/>
      <c r="N28" s="258" t="s">
        <v>1215</v>
      </c>
      <c r="O28" s="258"/>
      <c r="P28" s="258"/>
      <c r="Q28" s="258"/>
      <c r="R28" s="185"/>
      <c r="S28" s="185"/>
      <c r="T28" s="258"/>
      <c r="U28" s="258" t="s">
        <v>1215</v>
      </c>
      <c r="V28" s="258"/>
      <c r="W28" s="258"/>
      <c r="X28" s="185"/>
      <c r="Y28" s="185"/>
      <c r="Z28" s="258">
        <v>5</v>
      </c>
      <c r="AA28" s="258"/>
      <c r="AB28" s="258">
        <v>54</v>
      </c>
      <c r="AC28" s="258">
        <v>3</v>
      </c>
      <c r="AD28" s="40"/>
      <c r="AE28" s="40"/>
      <c r="AF28" s="40"/>
      <c r="AG28" s="40"/>
      <c r="AH28" s="171" t="s">
        <v>375</v>
      </c>
    </row>
    <row r="29" spans="1:34" ht="16.5" x14ac:dyDescent="0.25">
      <c r="A29" s="254">
        <v>20</v>
      </c>
      <c r="B29" s="261" t="s">
        <v>302</v>
      </c>
      <c r="C29" s="256" t="s">
        <v>303</v>
      </c>
      <c r="D29" s="256" t="s">
        <v>368</v>
      </c>
      <c r="E29" s="256" t="s">
        <v>844</v>
      </c>
      <c r="F29" s="257" t="s">
        <v>772</v>
      </c>
      <c r="G29" s="185" t="s">
        <v>775</v>
      </c>
      <c r="H29" s="185" t="s">
        <v>369</v>
      </c>
      <c r="I29" s="185" t="s">
        <v>370</v>
      </c>
      <c r="J29" s="185"/>
      <c r="K29" s="258" t="s">
        <v>1215</v>
      </c>
      <c r="L29" s="185"/>
      <c r="M29" s="185"/>
      <c r="N29" s="258" t="s">
        <v>1215</v>
      </c>
      <c r="O29" s="258"/>
      <c r="P29" s="258"/>
      <c r="Q29" s="258"/>
      <c r="R29" s="185"/>
      <c r="S29" s="185"/>
      <c r="T29" s="258"/>
      <c r="U29" s="258" t="s">
        <v>1215</v>
      </c>
      <c r="V29" s="258"/>
      <c r="W29" s="258"/>
      <c r="X29" s="185"/>
      <c r="Y29" s="185"/>
      <c r="Z29" s="258">
        <v>5</v>
      </c>
      <c r="AA29" s="258"/>
      <c r="AB29" s="258">
        <v>54</v>
      </c>
      <c r="AC29" s="258">
        <v>3</v>
      </c>
      <c r="AD29" s="40"/>
      <c r="AE29" s="40"/>
      <c r="AF29" s="40"/>
      <c r="AG29" s="40"/>
    </row>
    <row r="30" spans="1:34" ht="16.5" x14ac:dyDescent="0.25">
      <c r="A30" s="254">
        <v>21</v>
      </c>
      <c r="B30" s="255" t="s">
        <v>209</v>
      </c>
      <c r="C30" s="256" t="s">
        <v>160</v>
      </c>
      <c r="D30" s="256" t="s">
        <v>210</v>
      </c>
      <c r="E30" s="256" t="s">
        <v>806</v>
      </c>
      <c r="F30" s="257" t="s">
        <v>772</v>
      </c>
      <c r="G30" s="185" t="s">
        <v>775</v>
      </c>
      <c r="H30" s="185" t="s">
        <v>211</v>
      </c>
      <c r="I30" s="185" t="s">
        <v>212</v>
      </c>
      <c r="J30" s="185"/>
      <c r="K30" s="258" t="s">
        <v>1215</v>
      </c>
      <c r="L30" s="185"/>
      <c r="M30" s="185"/>
      <c r="N30" s="258" t="s">
        <v>1215</v>
      </c>
      <c r="O30" s="258"/>
      <c r="P30" s="258"/>
      <c r="Q30" s="258"/>
      <c r="R30" s="185"/>
      <c r="S30" s="185"/>
      <c r="T30" s="258"/>
      <c r="U30" s="258" t="s">
        <v>1215</v>
      </c>
      <c r="V30" s="258"/>
      <c r="W30" s="258"/>
      <c r="X30" s="185"/>
      <c r="Y30" s="185"/>
      <c r="Z30" s="258">
        <v>4</v>
      </c>
      <c r="AA30" s="258"/>
      <c r="AB30" s="258">
        <v>54</v>
      </c>
      <c r="AC30" s="258">
        <v>3</v>
      </c>
      <c r="AD30" s="40"/>
      <c r="AE30" s="40"/>
      <c r="AF30" s="40"/>
      <c r="AG30" s="40"/>
    </row>
    <row r="31" spans="1:34" ht="16.5" x14ac:dyDescent="0.25">
      <c r="A31" s="254">
        <v>22</v>
      </c>
      <c r="B31" s="255" t="s">
        <v>219</v>
      </c>
      <c r="C31" s="256" t="s">
        <v>113</v>
      </c>
      <c r="D31" s="256" t="s">
        <v>210</v>
      </c>
      <c r="E31" s="256" t="s">
        <v>806</v>
      </c>
      <c r="F31" s="257" t="s">
        <v>772</v>
      </c>
      <c r="G31" s="185" t="s">
        <v>775</v>
      </c>
      <c r="H31" s="185" t="s">
        <v>220</v>
      </c>
      <c r="I31" s="185" t="s">
        <v>212</v>
      </c>
      <c r="J31" s="185"/>
      <c r="K31" s="258" t="s">
        <v>1215</v>
      </c>
      <c r="L31" s="185"/>
      <c r="M31" s="185"/>
      <c r="N31" s="258" t="s">
        <v>1215</v>
      </c>
      <c r="O31" s="258"/>
      <c r="P31" s="258"/>
      <c r="Q31" s="258"/>
      <c r="R31" s="185"/>
      <c r="S31" s="185"/>
      <c r="T31" s="258"/>
      <c r="U31" s="258" t="s">
        <v>1215</v>
      </c>
      <c r="V31" s="258"/>
      <c r="W31" s="258"/>
      <c r="X31" s="185"/>
      <c r="Y31" s="185"/>
      <c r="Z31" s="258">
        <v>5</v>
      </c>
      <c r="AA31" s="258"/>
      <c r="AB31" s="258">
        <v>54</v>
      </c>
      <c r="AC31" s="258">
        <v>2</v>
      </c>
      <c r="AD31" s="40"/>
      <c r="AE31" s="40"/>
      <c r="AF31" s="40"/>
      <c r="AG31" s="40"/>
    </row>
    <row r="32" spans="1:34" ht="33" x14ac:dyDescent="0.25">
      <c r="A32" s="254">
        <v>23</v>
      </c>
      <c r="B32" s="255" t="s">
        <v>89</v>
      </c>
      <c r="C32" s="268" t="s">
        <v>2307</v>
      </c>
      <c r="D32" s="256" t="s">
        <v>225</v>
      </c>
      <c r="E32" s="256" t="s">
        <v>853</v>
      </c>
      <c r="F32" s="257" t="s">
        <v>787</v>
      </c>
      <c r="G32" s="185" t="s">
        <v>775</v>
      </c>
      <c r="H32" s="185" t="s">
        <v>227</v>
      </c>
      <c r="I32" s="185" t="s">
        <v>226</v>
      </c>
      <c r="J32" s="185"/>
      <c r="K32" s="258" t="s">
        <v>1215</v>
      </c>
      <c r="L32" s="185"/>
      <c r="M32" s="185"/>
      <c r="N32" s="258" t="s">
        <v>1215</v>
      </c>
      <c r="O32" s="258"/>
      <c r="P32" s="258"/>
      <c r="Q32" s="258"/>
      <c r="R32" s="185"/>
      <c r="S32" s="185"/>
      <c r="T32" s="258"/>
      <c r="U32" s="258" t="s">
        <v>1215</v>
      </c>
      <c r="V32" s="258"/>
      <c r="W32" s="258"/>
      <c r="X32" s="185"/>
      <c r="Y32" s="185"/>
      <c r="Z32" s="258">
        <v>3</v>
      </c>
      <c r="AA32" s="258"/>
      <c r="AB32" s="258">
        <v>28</v>
      </c>
      <c r="AC32" s="258">
        <v>5</v>
      </c>
      <c r="AD32" s="40"/>
      <c r="AE32" s="40"/>
      <c r="AF32" s="40"/>
      <c r="AG32" s="40"/>
    </row>
    <row r="33" spans="1:34" ht="16.5" x14ac:dyDescent="0.25">
      <c r="A33" s="254">
        <v>24</v>
      </c>
      <c r="B33" s="255" t="s">
        <v>193</v>
      </c>
      <c r="C33" s="256" t="s">
        <v>261</v>
      </c>
      <c r="D33" s="256" t="s">
        <v>230</v>
      </c>
      <c r="E33" s="256" t="s">
        <v>844</v>
      </c>
      <c r="F33" s="257" t="s">
        <v>772</v>
      </c>
      <c r="G33" s="185" t="s">
        <v>775</v>
      </c>
      <c r="H33" s="185" t="s">
        <v>231</v>
      </c>
      <c r="I33" s="185"/>
      <c r="J33" s="185" t="s">
        <v>232</v>
      </c>
      <c r="K33" s="258" t="s">
        <v>1215</v>
      </c>
      <c r="L33" s="185"/>
      <c r="M33" s="185"/>
      <c r="N33" s="258" t="s">
        <v>1215</v>
      </c>
      <c r="O33" s="258"/>
      <c r="P33" s="258"/>
      <c r="Q33" s="258"/>
      <c r="R33" s="185"/>
      <c r="S33" s="185"/>
      <c r="T33" s="258"/>
      <c r="U33" s="258" t="s">
        <v>1215</v>
      </c>
      <c r="V33" s="258"/>
      <c r="W33" s="258"/>
      <c r="X33" s="185"/>
      <c r="Y33" s="185"/>
      <c r="Z33" s="258">
        <v>4</v>
      </c>
      <c r="AA33" s="258"/>
      <c r="AB33" s="258">
        <v>54</v>
      </c>
      <c r="AC33" s="258">
        <v>6</v>
      </c>
      <c r="AD33" s="40"/>
      <c r="AE33" s="40"/>
      <c r="AF33" s="40"/>
      <c r="AG33" s="40"/>
    </row>
    <row r="34" spans="1:34" ht="16.5" x14ac:dyDescent="0.25">
      <c r="A34" s="254">
        <v>25</v>
      </c>
      <c r="B34" s="255" t="s">
        <v>192</v>
      </c>
      <c r="C34" s="256" t="s">
        <v>263</v>
      </c>
      <c r="D34" s="256" t="s">
        <v>236</v>
      </c>
      <c r="E34" s="256" t="s">
        <v>854</v>
      </c>
      <c r="F34" s="257" t="s">
        <v>787</v>
      </c>
      <c r="G34" s="185" t="s">
        <v>775</v>
      </c>
      <c r="H34" s="185" t="s">
        <v>231</v>
      </c>
      <c r="I34" s="185" t="s">
        <v>237</v>
      </c>
      <c r="J34" s="185"/>
      <c r="K34" s="258" t="s">
        <v>1215</v>
      </c>
      <c r="L34" s="185"/>
      <c r="M34" s="185"/>
      <c r="N34" s="258" t="s">
        <v>1215</v>
      </c>
      <c r="O34" s="258"/>
      <c r="P34" s="258"/>
      <c r="Q34" s="258"/>
      <c r="R34" s="185"/>
      <c r="S34" s="185"/>
      <c r="T34" s="258"/>
      <c r="U34" s="258" t="s">
        <v>1215</v>
      </c>
      <c r="V34" s="258"/>
      <c r="W34" s="258"/>
      <c r="X34" s="185"/>
      <c r="Y34" s="185"/>
      <c r="Z34" s="258">
        <v>4</v>
      </c>
      <c r="AA34" s="258"/>
      <c r="AB34" s="258">
        <v>54</v>
      </c>
      <c r="AC34" s="258">
        <v>6</v>
      </c>
      <c r="AD34" s="40"/>
      <c r="AE34" s="40"/>
      <c r="AF34" s="40"/>
      <c r="AG34" s="40"/>
    </row>
    <row r="35" spans="1:34" ht="33" x14ac:dyDescent="0.25">
      <c r="A35" s="254">
        <v>26</v>
      </c>
      <c r="B35" s="255" t="s">
        <v>217</v>
      </c>
      <c r="C35" s="269" t="s">
        <v>2308</v>
      </c>
      <c r="D35" s="256" t="s">
        <v>376</v>
      </c>
      <c r="E35" s="256" t="s">
        <v>855</v>
      </c>
      <c r="F35" s="257" t="s">
        <v>772</v>
      </c>
      <c r="G35" s="185" t="s">
        <v>775</v>
      </c>
      <c r="H35" s="185" t="s">
        <v>348</v>
      </c>
      <c r="I35" s="185"/>
      <c r="J35" s="185" t="s">
        <v>349</v>
      </c>
      <c r="K35" s="258" t="s">
        <v>1215</v>
      </c>
      <c r="L35" s="185"/>
      <c r="M35" s="185"/>
      <c r="N35" s="258" t="s">
        <v>1215</v>
      </c>
      <c r="O35" s="258"/>
      <c r="P35" s="258"/>
      <c r="Q35" s="258"/>
      <c r="R35" s="185"/>
      <c r="S35" s="185"/>
      <c r="T35" s="258"/>
      <c r="U35" s="258" t="s">
        <v>1215</v>
      </c>
      <c r="V35" s="258"/>
      <c r="W35" s="258"/>
      <c r="X35" s="185"/>
      <c r="Y35" s="185"/>
      <c r="Z35" s="258">
        <v>5</v>
      </c>
      <c r="AA35" s="258"/>
      <c r="AB35" s="258">
        <v>67</v>
      </c>
      <c r="AC35" s="258">
        <v>4</v>
      </c>
      <c r="AD35" s="40"/>
      <c r="AE35" s="40"/>
      <c r="AF35" s="40"/>
      <c r="AG35" s="40"/>
      <c r="AH35" s="171" t="s">
        <v>382</v>
      </c>
    </row>
    <row r="36" spans="1:34" ht="16.5" x14ac:dyDescent="0.25">
      <c r="A36" s="254">
        <v>27</v>
      </c>
      <c r="B36" s="255" t="s">
        <v>98</v>
      </c>
      <c r="C36" s="256" t="s">
        <v>99</v>
      </c>
      <c r="D36" s="259">
        <v>35192006998</v>
      </c>
      <c r="E36" s="260">
        <v>44418</v>
      </c>
      <c r="F36" s="257" t="s">
        <v>772</v>
      </c>
      <c r="G36" s="185" t="s">
        <v>775</v>
      </c>
      <c r="H36" s="185" t="s">
        <v>383</v>
      </c>
      <c r="I36" s="185" t="s">
        <v>384</v>
      </c>
      <c r="J36" s="185"/>
      <c r="K36" s="258" t="s">
        <v>1215</v>
      </c>
      <c r="L36" s="185"/>
      <c r="M36" s="185"/>
      <c r="N36" s="258" t="s">
        <v>1215</v>
      </c>
      <c r="O36" s="258"/>
      <c r="P36" s="258"/>
      <c r="Q36" s="258"/>
      <c r="R36" s="185"/>
      <c r="S36" s="185"/>
      <c r="T36" s="258"/>
      <c r="U36" s="258" t="s">
        <v>1215</v>
      </c>
      <c r="V36" s="258"/>
      <c r="W36" s="258"/>
      <c r="X36" s="185"/>
      <c r="Y36" s="185"/>
      <c r="Z36" s="258">
        <v>4</v>
      </c>
      <c r="AA36" s="258"/>
      <c r="AB36" s="258">
        <v>67</v>
      </c>
      <c r="AC36" s="258">
        <v>3</v>
      </c>
      <c r="AD36" s="40"/>
      <c r="AE36" s="40"/>
      <c r="AF36" s="40"/>
      <c r="AG36" s="40"/>
      <c r="AH36" s="171" t="s">
        <v>101</v>
      </c>
    </row>
    <row r="37" spans="1:34" ht="16.5" x14ac:dyDescent="0.25">
      <c r="A37" s="254">
        <v>28</v>
      </c>
      <c r="B37" s="255" t="s">
        <v>25</v>
      </c>
      <c r="C37" s="256" t="s">
        <v>50</v>
      </c>
      <c r="D37" s="259">
        <v>168388215</v>
      </c>
      <c r="E37" s="260">
        <v>39781</v>
      </c>
      <c r="F37" s="259" t="s">
        <v>787</v>
      </c>
      <c r="G37" s="185" t="s">
        <v>775</v>
      </c>
      <c r="H37" s="185" t="s">
        <v>389</v>
      </c>
      <c r="I37" s="185" t="s">
        <v>390</v>
      </c>
      <c r="J37" s="185"/>
      <c r="K37" s="258" t="s">
        <v>1215</v>
      </c>
      <c r="L37" s="185"/>
      <c r="M37" s="185"/>
      <c r="N37" s="258" t="s">
        <v>1215</v>
      </c>
      <c r="O37" s="258"/>
      <c r="P37" s="258"/>
      <c r="Q37" s="258"/>
      <c r="R37" s="185"/>
      <c r="S37" s="185"/>
      <c r="T37" s="258"/>
      <c r="U37" s="258" t="s">
        <v>1215</v>
      </c>
      <c r="V37" s="258"/>
      <c r="W37" s="258"/>
      <c r="X37" s="185"/>
      <c r="Y37" s="185"/>
      <c r="Z37" s="258">
        <v>4</v>
      </c>
      <c r="AA37" s="258"/>
      <c r="AB37" s="258">
        <v>67</v>
      </c>
      <c r="AC37" s="258">
        <v>2</v>
      </c>
      <c r="AD37" s="40"/>
      <c r="AE37" s="40"/>
      <c r="AF37" s="40"/>
      <c r="AG37" s="40"/>
    </row>
    <row r="38" spans="1:34" ht="16.5" x14ac:dyDescent="0.25">
      <c r="A38" s="254">
        <v>29</v>
      </c>
      <c r="B38" s="255" t="s">
        <v>12</v>
      </c>
      <c r="C38" s="256" t="s">
        <v>2302</v>
      </c>
      <c r="D38" s="256" t="s">
        <v>394</v>
      </c>
      <c r="E38" s="256" t="s">
        <v>856</v>
      </c>
      <c r="F38" s="257" t="s">
        <v>778</v>
      </c>
      <c r="G38" s="185" t="s">
        <v>775</v>
      </c>
      <c r="H38" s="185" t="s">
        <v>348</v>
      </c>
      <c r="I38" s="185" t="s">
        <v>395</v>
      </c>
      <c r="J38" s="185"/>
      <c r="K38" s="258" t="s">
        <v>1215</v>
      </c>
      <c r="L38" s="185"/>
      <c r="M38" s="185"/>
      <c r="N38" s="258" t="s">
        <v>1215</v>
      </c>
      <c r="O38" s="258"/>
      <c r="P38" s="258"/>
      <c r="Q38" s="258"/>
      <c r="R38" s="185"/>
      <c r="S38" s="185"/>
      <c r="T38" s="258"/>
      <c r="U38" s="258" t="s">
        <v>1215</v>
      </c>
      <c r="V38" s="258"/>
      <c r="W38" s="258"/>
      <c r="X38" s="185"/>
      <c r="Y38" s="185"/>
      <c r="Z38" s="258">
        <v>3</v>
      </c>
      <c r="AA38" s="258"/>
      <c r="AB38" s="258">
        <v>67</v>
      </c>
      <c r="AC38" s="258">
        <v>5</v>
      </c>
      <c r="AD38" s="40"/>
      <c r="AE38" s="40"/>
      <c r="AF38" s="40"/>
      <c r="AG38" s="40"/>
    </row>
    <row r="39" spans="1:34" ht="16.5" x14ac:dyDescent="0.25">
      <c r="A39" s="254">
        <v>30</v>
      </c>
      <c r="B39" s="255" t="s">
        <v>296</v>
      </c>
      <c r="C39" s="256" t="s">
        <v>305</v>
      </c>
      <c r="D39" s="256" t="s">
        <v>398</v>
      </c>
      <c r="E39" s="256" t="s">
        <v>786</v>
      </c>
      <c r="F39" s="257" t="s">
        <v>772</v>
      </c>
      <c r="G39" s="185" t="s">
        <v>775</v>
      </c>
      <c r="H39" s="185" t="s">
        <v>369</v>
      </c>
      <c r="I39" s="185" t="s">
        <v>399</v>
      </c>
      <c r="J39" s="185"/>
      <c r="K39" s="258" t="s">
        <v>1215</v>
      </c>
      <c r="L39" s="185"/>
      <c r="M39" s="185"/>
      <c r="N39" s="258" t="s">
        <v>1215</v>
      </c>
      <c r="O39" s="258"/>
      <c r="P39" s="258"/>
      <c r="Q39" s="258"/>
      <c r="R39" s="185"/>
      <c r="S39" s="185"/>
      <c r="T39" s="258"/>
      <c r="U39" s="258" t="s">
        <v>1215</v>
      </c>
      <c r="V39" s="258"/>
      <c r="W39" s="258"/>
      <c r="X39" s="185"/>
      <c r="Y39" s="185"/>
      <c r="Z39" s="258">
        <v>4</v>
      </c>
      <c r="AA39" s="258"/>
      <c r="AB39" s="258">
        <v>67</v>
      </c>
      <c r="AC39" s="258">
        <v>5</v>
      </c>
      <c r="AD39" s="40"/>
      <c r="AE39" s="40"/>
      <c r="AF39" s="40"/>
      <c r="AG39" s="40"/>
    </row>
    <row r="40" spans="1:34" ht="16.5" x14ac:dyDescent="0.25">
      <c r="A40" s="254">
        <v>31</v>
      </c>
      <c r="B40" s="255" t="s">
        <v>299</v>
      </c>
      <c r="C40" s="256" t="s">
        <v>178</v>
      </c>
      <c r="D40" s="256" t="s">
        <v>403</v>
      </c>
      <c r="E40" s="256" t="s">
        <v>857</v>
      </c>
      <c r="F40" s="257" t="s">
        <v>772</v>
      </c>
      <c r="G40" s="185" t="s">
        <v>775</v>
      </c>
      <c r="H40" s="185" t="s">
        <v>369</v>
      </c>
      <c r="I40" s="185" t="s">
        <v>404</v>
      </c>
      <c r="J40" s="185"/>
      <c r="K40" s="258" t="s">
        <v>1215</v>
      </c>
      <c r="L40" s="185"/>
      <c r="M40" s="185"/>
      <c r="N40" s="258" t="s">
        <v>1215</v>
      </c>
      <c r="O40" s="258"/>
      <c r="P40" s="258"/>
      <c r="Q40" s="258"/>
      <c r="R40" s="185"/>
      <c r="S40" s="185"/>
      <c r="T40" s="258"/>
      <c r="U40" s="258" t="s">
        <v>1215</v>
      </c>
      <c r="V40" s="258"/>
      <c r="W40" s="258"/>
      <c r="X40" s="185"/>
      <c r="Y40" s="185"/>
      <c r="Z40" s="258">
        <v>4</v>
      </c>
      <c r="AA40" s="258"/>
      <c r="AB40" s="258">
        <v>54</v>
      </c>
      <c r="AC40" s="258">
        <v>3</v>
      </c>
      <c r="AD40" s="40"/>
      <c r="AE40" s="40"/>
      <c r="AF40" s="40"/>
      <c r="AG40" s="40"/>
    </row>
    <row r="41" spans="1:34" ht="16.5" x14ac:dyDescent="0.25">
      <c r="A41" s="254">
        <v>32</v>
      </c>
      <c r="B41" s="255" t="s">
        <v>306</v>
      </c>
      <c r="C41" s="256" t="s">
        <v>304</v>
      </c>
      <c r="D41" s="256" t="s">
        <v>408</v>
      </c>
      <c r="E41" s="256" t="s">
        <v>858</v>
      </c>
      <c r="F41" s="257" t="s">
        <v>787</v>
      </c>
      <c r="G41" s="185" t="s">
        <v>775</v>
      </c>
      <c r="H41" s="185" t="s">
        <v>369</v>
      </c>
      <c r="I41" s="185" t="s">
        <v>409</v>
      </c>
      <c r="J41" s="185"/>
      <c r="K41" s="258" t="s">
        <v>1215</v>
      </c>
      <c r="L41" s="185"/>
      <c r="M41" s="185"/>
      <c r="N41" s="258" t="s">
        <v>1215</v>
      </c>
      <c r="O41" s="258"/>
      <c r="P41" s="258"/>
      <c r="Q41" s="258"/>
      <c r="R41" s="185"/>
      <c r="S41" s="185"/>
      <c r="T41" s="258"/>
      <c r="U41" s="258" t="s">
        <v>1215</v>
      </c>
      <c r="V41" s="258"/>
      <c r="W41" s="258"/>
      <c r="X41" s="185"/>
      <c r="Y41" s="185"/>
      <c r="Z41" s="258">
        <v>4</v>
      </c>
      <c r="AA41" s="258"/>
      <c r="AB41" s="258">
        <v>67</v>
      </c>
      <c r="AC41" s="258">
        <v>6</v>
      </c>
      <c r="AD41" s="40"/>
      <c r="AE41" s="40"/>
      <c r="AF41" s="40"/>
      <c r="AG41" s="40"/>
    </row>
    <row r="42" spans="1:34" ht="16.5" x14ac:dyDescent="0.25">
      <c r="A42" s="254">
        <v>33</v>
      </c>
      <c r="B42" s="255" t="s">
        <v>416</v>
      </c>
      <c r="C42" s="256" t="s">
        <v>305</v>
      </c>
      <c r="D42" s="256" t="s">
        <v>418</v>
      </c>
      <c r="E42" s="256" t="s">
        <v>859</v>
      </c>
      <c r="F42" s="257" t="s">
        <v>772</v>
      </c>
      <c r="G42" s="185" t="s">
        <v>775</v>
      </c>
      <c r="H42" s="185" t="s">
        <v>419</v>
      </c>
      <c r="I42" s="185" t="s">
        <v>420</v>
      </c>
      <c r="J42" s="185"/>
      <c r="K42" s="258" t="s">
        <v>1215</v>
      </c>
      <c r="L42" s="185"/>
      <c r="M42" s="185"/>
      <c r="N42" s="258" t="s">
        <v>1215</v>
      </c>
      <c r="O42" s="258"/>
      <c r="P42" s="258"/>
      <c r="Q42" s="258"/>
      <c r="R42" s="185"/>
      <c r="S42" s="185"/>
      <c r="T42" s="258"/>
      <c r="U42" s="258" t="s">
        <v>1215</v>
      </c>
      <c r="V42" s="258"/>
      <c r="W42" s="258"/>
      <c r="X42" s="185"/>
      <c r="Y42" s="185"/>
      <c r="Z42" s="258">
        <v>4</v>
      </c>
      <c r="AA42" s="258"/>
      <c r="AB42" s="258">
        <v>54</v>
      </c>
      <c r="AC42" s="258">
        <v>6</v>
      </c>
      <c r="AD42" s="40"/>
      <c r="AE42" s="40"/>
      <c r="AF42" s="40"/>
      <c r="AG42" s="40"/>
    </row>
    <row r="43" spans="1:34" ht="16.5" x14ac:dyDescent="0.25">
      <c r="A43" s="254">
        <v>34</v>
      </c>
      <c r="B43" s="255" t="s">
        <v>285</v>
      </c>
      <c r="C43" s="256" t="s">
        <v>304</v>
      </c>
      <c r="D43" s="256" t="s">
        <v>424</v>
      </c>
      <c r="E43" s="256" t="s">
        <v>860</v>
      </c>
      <c r="F43" s="257" t="s">
        <v>778</v>
      </c>
      <c r="G43" s="185" t="s">
        <v>775</v>
      </c>
      <c r="H43" s="185" t="s">
        <v>425</v>
      </c>
      <c r="I43" s="185" t="s">
        <v>426</v>
      </c>
      <c r="J43" s="185"/>
      <c r="K43" s="258" t="s">
        <v>1215</v>
      </c>
      <c r="L43" s="185"/>
      <c r="M43" s="185"/>
      <c r="N43" s="258" t="s">
        <v>1215</v>
      </c>
      <c r="O43" s="258"/>
      <c r="P43" s="258"/>
      <c r="Q43" s="258"/>
      <c r="R43" s="185"/>
      <c r="S43" s="185"/>
      <c r="T43" s="258"/>
      <c r="U43" s="258" t="s">
        <v>1215</v>
      </c>
      <c r="V43" s="258"/>
      <c r="W43" s="258"/>
      <c r="X43" s="185"/>
      <c r="Y43" s="185"/>
      <c r="Z43" s="258">
        <v>3</v>
      </c>
      <c r="AA43" s="258"/>
      <c r="AB43" s="258">
        <v>67</v>
      </c>
      <c r="AC43" s="258">
        <v>5</v>
      </c>
      <c r="AD43" s="40"/>
      <c r="AE43" s="40"/>
      <c r="AF43" s="40"/>
      <c r="AG43" s="40"/>
    </row>
    <row r="44" spans="1:34" ht="16.5" x14ac:dyDescent="0.25">
      <c r="A44" s="254">
        <v>35</v>
      </c>
      <c r="B44" s="255" t="s">
        <v>15</v>
      </c>
      <c r="C44" s="256" t="s">
        <v>2303</v>
      </c>
      <c r="D44" s="256" t="s">
        <v>429</v>
      </c>
      <c r="E44" s="256" t="s">
        <v>861</v>
      </c>
      <c r="F44" s="257" t="s">
        <v>772</v>
      </c>
      <c r="G44" s="185" t="s">
        <v>775</v>
      </c>
      <c r="H44" s="185" t="s">
        <v>348</v>
      </c>
      <c r="I44" s="185"/>
      <c r="J44" s="185" t="s">
        <v>349</v>
      </c>
      <c r="K44" s="258" t="s">
        <v>1215</v>
      </c>
      <c r="L44" s="185"/>
      <c r="M44" s="185"/>
      <c r="N44" s="258" t="s">
        <v>1215</v>
      </c>
      <c r="O44" s="258"/>
      <c r="P44" s="258"/>
      <c r="Q44" s="258"/>
      <c r="R44" s="185"/>
      <c r="S44" s="185"/>
      <c r="T44" s="258"/>
      <c r="U44" s="258" t="s">
        <v>1215</v>
      </c>
      <c r="V44" s="258"/>
      <c r="W44" s="258"/>
      <c r="X44" s="185"/>
      <c r="Y44" s="185"/>
      <c r="Z44" s="258">
        <v>5</v>
      </c>
      <c r="AA44" s="258"/>
      <c r="AB44" s="258">
        <v>67</v>
      </c>
      <c r="AC44" s="258">
        <v>3</v>
      </c>
      <c r="AD44" s="40"/>
      <c r="AE44" s="40"/>
      <c r="AF44" s="40"/>
      <c r="AG44" s="40"/>
    </row>
    <row r="45" spans="1:34" ht="16.5" x14ac:dyDescent="0.25">
      <c r="A45" s="254">
        <v>36</v>
      </c>
      <c r="B45" s="255" t="s">
        <v>179</v>
      </c>
      <c r="C45" s="256" t="s">
        <v>180</v>
      </c>
      <c r="D45" s="256" t="s">
        <v>434</v>
      </c>
      <c r="E45" s="256" t="s">
        <v>862</v>
      </c>
      <c r="F45" s="257" t="s">
        <v>787</v>
      </c>
      <c r="G45" s="185" t="s">
        <v>775</v>
      </c>
      <c r="H45" s="185" t="s">
        <v>435</v>
      </c>
      <c r="I45" s="185" t="s">
        <v>409</v>
      </c>
      <c r="J45" s="185"/>
      <c r="K45" s="258" t="s">
        <v>1215</v>
      </c>
      <c r="L45" s="185"/>
      <c r="M45" s="185"/>
      <c r="N45" s="258" t="s">
        <v>1215</v>
      </c>
      <c r="O45" s="258"/>
      <c r="P45" s="258"/>
      <c r="Q45" s="258"/>
      <c r="R45" s="185"/>
      <c r="S45" s="185"/>
      <c r="T45" s="258"/>
      <c r="U45" s="258" t="s">
        <v>1215</v>
      </c>
      <c r="V45" s="258"/>
      <c r="W45" s="258"/>
      <c r="X45" s="185"/>
      <c r="Y45" s="185"/>
      <c r="Z45" s="258">
        <v>3</v>
      </c>
      <c r="AA45" s="258"/>
      <c r="AB45" s="258">
        <v>28</v>
      </c>
      <c r="AC45" s="258">
        <v>3</v>
      </c>
      <c r="AD45" s="40"/>
      <c r="AE45" s="40"/>
      <c r="AF45" s="40"/>
      <c r="AG45" s="40"/>
    </row>
    <row r="46" spans="1:34" ht="16.5" x14ac:dyDescent="0.25">
      <c r="A46" s="254">
        <v>37</v>
      </c>
      <c r="B46" s="255" t="s">
        <v>439</v>
      </c>
      <c r="C46" s="256" t="s">
        <v>170</v>
      </c>
      <c r="D46" s="256" t="s">
        <v>440</v>
      </c>
      <c r="E46" s="256" t="s">
        <v>863</v>
      </c>
      <c r="F46" s="257" t="s">
        <v>772</v>
      </c>
      <c r="G46" s="257" t="s">
        <v>172</v>
      </c>
      <c r="H46" s="185" t="s">
        <v>441</v>
      </c>
      <c r="I46" s="185" t="s">
        <v>442</v>
      </c>
      <c r="J46" s="185"/>
      <c r="K46" s="258" t="s">
        <v>1215</v>
      </c>
      <c r="L46" s="185"/>
      <c r="M46" s="185"/>
      <c r="N46" s="258" t="s">
        <v>1215</v>
      </c>
      <c r="O46" s="258"/>
      <c r="P46" s="258"/>
      <c r="Q46" s="258"/>
      <c r="R46" s="185"/>
      <c r="S46" s="185"/>
      <c r="T46" s="258"/>
      <c r="U46" s="258"/>
      <c r="V46" s="258"/>
      <c r="W46" s="258" t="s">
        <v>1215</v>
      </c>
      <c r="X46" s="185"/>
      <c r="Y46" s="185"/>
      <c r="Z46" s="258">
        <v>4</v>
      </c>
      <c r="AA46" s="258"/>
      <c r="AB46" s="258">
        <v>28</v>
      </c>
      <c r="AC46" s="258">
        <v>2</v>
      </c>
      <c r="AD46" s="40"/>
      <c r="AE46" s="40"/>
      <c r="AF46" s="40"/>
      <c r="AG46" s="40"/>
    </row>
    <row r="47" spans="1:34" ht="16.5" x14ac:dyDescent="0.25">
      <c r="A47" s="262">
        <v>38</v>
      </c>
      <c r="B47" s="255" t="s">
        <v>60</v>
      </c>
      <c r="C47" s="256" t="s">
        <v>910</v>
      </c>
      <c r="D47" s="256" t="s">
        <v>447</v>
      </c>
      <c r="E47" s="256" t="s">
        <v>864</v>
      </c>
      <c r="F47" s="257" t="s">
        <v>787</v>
      </c>
      <c r="G47" s="185" t="s">
        <v>61</v>
      </c>
      <c r="H47" s="185" t="s">
        <v>595</v>
      </c>
      <c r="I47" s="185" t="s">
        <v>44</v>
      </c>
      <c r="J47" s="185"/>
      <c r="K47" s="258" t="s">
        <v>1215</v>
      </c>
      <c r="L47" s="185"/>
      <c r="M47" s="185"/>
      <c r="N47" s="258" t="s">
        <v>1215</v>
      </c>
      <c r="O47" s="258"/>
      <c r="P47" s="258"/>
      <c r="Q47" s="258"/>
      <c r="R47" s="185"/>
      <c r="S47" s="185"/>
      <c r="T47" s="258" t="s">
        <v>1215</v>
      </c>
      <c r="U47" s="258"/>
      <c r="V47" s="258"/>
      <c r="W47" s="258"/>
      <c r="X47" s="185"/>
      <c r="Y47" s="185"/>
      <c r="Z47" s="258">
        <v>1</v>
      </c>
      <c r="AA47" s="258"/>
      <c r="AB47" s="258">
        <v>54</v>
      </c>
      <c r="AC47" s="258">
        <v>3</v>
      </c>
      <c r="AD47" s="40"/>
      <c r="AE47" s="40"/>
      <c r="AF47" s="40"/>
      <c r="AG47" s="40"/>
    </row>
    <row r="48" spans="1:34" ht="33" x14ac:dyDescent="0.25">
      <c r="A48" s="254">
        <v>39</v>
      </c>
      <c r="B48" s="255" t="s">
        <v>185</v>
      </c>
      <c r="C48" s="268" t="s">
        <v>2309</v>
      </c>
      <c r="D48" s="256" t="s">
        <v>449</v>
      </c>
      <c r="E48" s="256" t="s">
        <v>865</v>
      </c>
      <c r="F48" s="257" t="s">
        <v>778</v>
      </c>
      <c r="G48" s="185" t="s">
        <v>61</v>
      </c>
      <c r="H48" s="185" t="s">
        <v>595</v>
      </c>
      <c r="I48" s="185" t="s">
        <v>187</v>
      </c>
      <c r="J48" s="185"/>
      <c r="K48" s="258" t="s">
        <v>1215</v>
      </c>
      <c r="L48" s="185"/>
      <c r="M48" s="185"/>
      <c r="N48" s="258" t="s">
        <v>1215</v>
      </c>
      <c r="O48" s="258"/>
      <c r="P48" s="258"/>
      <c r="Q48" s="258"/>
      <c r="R48" s="185"/>
      <c r="S48" s="185"/>
      <c r="T48" s="258" t="s">
        <v>1215</v>
      </c>
      <c r="U48" s="258"/>
      <c r="V48" s="258"/>
      <c r="W48" s="258"/>
      <c r="X48" s="185"/>
      <c r="Y48" s="185"/>
      <c r="Z48" s="258">
        <v>4</v>
      </c>
      <c r="AA48" s="258"/>
      <c r="AB48" s="258">
        <v>54</v>
      </c>
      <c r="AC48" s="258">
        <v>5</v>
      </c>
      <c r="AD48" s="40"/>
      <c r="AE48" s="40"/>
      <c r="AF48" s="40"/>
      <c r="AG48" s="40"/>
    </row>
    <row r="49" spans="1:34" ht="16.5" x14ac:dyDescent="0.25">
      <c r="A49" s="254">
        <v>40</v>
      </c>
      <c r="B49" s="255" t="s">
        <v>24</v>
      </c>
      <c r="C49" s="256" t="s">
        <v>2304</v>
      </c>
      <c r="D49" s="256" t="s">
        <v>871</v>
      </c>
      <c r="E49" s="256" t="s">
        <v>874</v>
      </c>
      <c r="F49" s="257" t="s">
        <v>872</v>
      </c>
      <c r="G49" s="185" t="s">
        <v>775</v>
      </c>
      <c r="H49" s="185" t="s">
        <v>491</v>
      </c>
      <c r="I49" s="185" t="s">
        <v>44</v>
      </c>
      <c r="J49" s="185"/>
      <c r="K49" s="258" t="s">
        <v>1215</v>
      </c>
      <c r="L49" s="185"/>
      <c r="M49" s="185"/>
      <c r="N49" s="258" t="s">
        <v>1215</v>
      </c>
      <c r="O49" s="258"/>
      <c r="P49" s="258"/>
      <c r="Q49" s="258"/>
      <c r="R49" s="185"/>
      <c r="S49" s="185"/>
      <c r="T49" s="258"/>
      <c r="U49" s="258" t="s">
        <v>1215</v>
      </c>
      <c r="V49" s="258"/>
      <c r="W49" s="258"/>
      <c r="X49" s="185"/>
      <c r="Y49" s="185"/>
      <c r="Z49" s="258">
        <v>5</v>
      </c>
      <c r="AA49" s="258"/>
      <c r="AB49" s="258">
        <v>67</v>
      </c>
      <c r="AC49" s="258">
        <v>2</v>
      </c>
      <c r="AD49" s="40"/>
      <c r="AE49" s="40"/>
      <c r="AF49" s="40"/>
      <c r="AG49" s="40"/>
    </row>
    <row r="50" spans="1:34" ht="16.5" x14ac:dyDescent="0.25">
      <c r="A50" s="254">
        <v>41</v>
      </c>
      <c r="B50" s="255" t="s">
        <v>9</v>
      </c>
      <c r="C50" s="256" t="s">
        <v>1033</v>
      </c>
      <c r="D50" s="256" t="s">
        <v>868</v>
      </c>
      <c r="E50" s="256" t="s">
        <v>869</v>
      </c>
      <c r="F50" s="257" t="s">
        <v>778</v>
      </c>
      <c r="G50" s="185" t="s">
        <v>775</v>
      </c>
      <c r="H50" s="185" t="s">
        <v>491</v>
      </c>
      <c r="I50" s="185" t="s">
        <v>492</v>
      </c>
      <c r="J50" s="185"/>
      <c r="K50" s="258" t="s">
        <v>1215</v>
      </c>
      <c r="L50" s="185"/>
      <c r="M50" s="185"/>
      <c r="N50" s="258" t="s">
        <v>1215</v>
      </c>
      <c r="O50" s="258"/>
      <c r="P50" s="258"/>
      <c r="Q50" s="258"/>
      <c r="R50" s="185"/>
      <c r="S50" s="185"/>
      <c r="T50" s="258"/>
      <c r="U50" s="258" t="s">
        <v>1215</v>
      </c>
      <c r="V50" s="258"/>
      <c r="W50" s="258"/>
      <c r="X50" s="185"/>
      <c r="Y50" s="185"/>
      <c r="Z50" s="258">
        <v>5</v>
      </c>
      <c r="AA50" s="258"/>
      <c r="AB50" s="258">
        <v>67</v>
      </c>
      <c r="AC50" s="258">
        <v>5</v>
      </c>
      <c r="AD50" s="40"/>
      <c r="AE50" s="40"/>
      <c r="AF50" s="40"/>
      <c r="AG50" s="40"/>
    </row>
    <row r="51" spans="1:34" ht="16.5" x14ac:dyDescent="0.25">
      <c r="A51" s="254">
        <v>42</v>
      </c>
      <c r="B51" s="255" t="s">
        <v>10</v>
      </c>
      <c r="C51" s="256" t="s">
        <v>2305</v>
      </c>
      <c r="D51" s="256" t="s">
        <v>866</v>
      </c>
      <c r="E51" s="256" t="s">
        <v>867</v>
      </c>
      <c r="F51" s="257" t="s">
        <v>778</v>
      </c>
      <c r="G51" s="185" t="s">
        <v>775</v>
      </c>
      <c r="H51" s="185" t="s">
        <v>491</v>
      </c>
      <c r="I51" s="185" t="s">
        <v>469</v>
      </c>
      <c r="J51" s="185"/>
      <c r="K51" s="258" t="s">
        <v>1215</v>
      </c>
      <c r="L51" s="185"/>
      <c r="M51" s="185"/>
      <c r="N51" s="258" t="s">
        <v>1215</v>
      </c>
      <c r="O51" s="258"/>
      <c r="P51" s="258"/>
      <c r="Q51" s="258"/>
      <c r="R51" s="185"/>
      <c r="S51" s="185"/>
      <c r="T51" s="258"/>
      <c r="U51" s="258" t="s">
        <v>1215</v>
      </c>
      <c r="V51" s="258"/>
      <c r="W51" s="258"/>
      <c r="X51" s="185"/>
      <c r="Y51" s="185"/>
      <c r="Z51" s="258">
        <v>3</v>
      </c>
      <c r="AA51" s="258"/>
      <c r="AB51" s="258">
        <v>67</v>
      </c>
      <c r="AC51" s="258">
        <v>6</v>
      </c>
      <c r="AD51" s="40"/>
      <c r="AE51" s="40"/>
      <c r="AF51" s="40"/>
      <c r="AG51" s="40"/>
    </row>
    <row r="52" spans="1:34" ht="16.5" x14ac:dyDescent="0.25">
      <c r="A52" s="254">
        <v>43</v>
      </c>
      <c r="B52" s="255" t="s">
        <v>477</v>
      </c>
      <c r="C52" s="256" t="s">
        <v>550</v>
      </c>
      <c r="D52" s="256" t="s">
        <v>484</v>
      </c>
      <c r="E52" s="256" t="s">
        <v>870</v>
      </c>
      <c r="F52" s="257" t="s">
        <v>778</v>
      </c>
      <c r="G52" s="185" t="s">
        <v>775</v>
      </c>
      <c r="H52" s="185" t="s">
        <v>493</v>
      </c>
      <c r="I52" s="185" t="s">
        <v>485</v>
      </c>
      <c r="J52" s="185"/>
      <c r="K52" s="258" t="s">
        <v>1215</v>
      </c>
      <c r="L52" s="185"/>
      <c r="M52" s="185"/>
      <c r="N52" s="258" t="s">
        <v>1215</v>
      </c>
      <c r="O52" s="258"/>
      <c r="P52" s="258"/>
      <c r="Q52" s="258"/>
      <c r="R52" s="185"/>
      <c r="S52" s="185"/>
      <c r="T52" s="258"/>
      <c r="U52" s="258"/>
      <c r="V52" s="258"/>
      <c r="W52" s="258"/>
      <c r="X52" s="185"/>
      <c r="Y52" s="185"/>
      <c r="Z52" s="258">
        <v>3</v>
      </c>
      <c r="AA52" s="258"/>
      <c r="AB52" s="258">
        <v>54</v>
      </c>
      <c r="AC52" s="258">
        <v>2</v>
      </c>
      <c r="AD52" s="40"/>
      <c r="AE52" s="40"/>
      <c r="AF52" s="40"/>
      <c r="AG52" s="40"/>
    </row>
    <row r="53" spans="1:34" ht="16.5" x14ac:dyDescent="0.25">
      <c r="A53" s="254">
        <v>44</v>
      </c>
      <c r="B53" s="255" t="s">
        <v>478</v>
      </c>
      <c r="C53" s="256" t="s">
        <v>911</v>
      </c>
      <c r="D53" s="256" t="s">
        <v>486</v>
      </c>
      <c r="E53" s="256" t="s">
        <v>771</v>
      </c>
      <c r="F53" s="257" t="s">
        <v>772</v>
      </c>
      <c r="G53" s="185" t="s">
        <v>775</v>
      </c>
      <c r="H53" s="185" t="s">
        <v>494</v>
      </c>
      <c r="I53" s="185" t="s">
        <v>487</v>
      </c>
      <c r="J53" s="185"/>
      <c r="K53" s="258" t="s">
        <v>1215</v>
      </c>
      <c r="L53" s="185"/>
      <c r="M53" s="185"/>
      <c r="N53" s="258" t="s">
        <v>1215</v>
      </c>
      <c r="O53" s="258"/>
      <c r="P53" s="258"/>
      <c r="Q53" s="258"/>
      <c r="R53" s="185"/>
      <c r="S53" s="185"/>
      <c r="T53" s="258"/>
      <c r="U53" s="258" t="s">
        <v>1215</v>
      </c>
      <c r="V53" s="258"/>
      <c r="W53" s="258"/>
      <c r="X53" s="185"/>
      <c r="Y53" s="185"/>
      <c r="Z53" s="258">
        <v>3</v>
      </c>
      <c r="AA53" s="258"/>
      <c r="AB53" s="258">
        <v>54</v>
      </c>
      <c r="AC53" s="258">
        <v>6</v>
      </c>
      <c r="AD53" s="40"/>
      <c r="AE53" s="40"/>
      <c r="AF53" s="40"/>
      <c r="AG53" s="40"/>
    </row>
    <row r="54" spans="1:34" ht="16.5" x14ac:dyDescent="0.25">
      <c r="A54" s="254">
        <v>45</v>
      </c>
      <c r="B54" s="255" t="s">
        <v>480</v>
      </c>
      <c r="C54" s="256" t="s">
        <v>415</v>
      </c>
      <c r="D54" s="256" t="s">
        <v>495</v>
      </c>
      <c r="E54" s="256" t="s">
        <v>873</v>
      </c>
      <c r="F54" s="257" t="s">
        <v>772</v>
      </c>
      <c r="G54" s="185" t="s">
        <v>775</v>
      </c>
      <c r="H54" s="185" t="s">
        <v>496</v>
      </c>
      <c r="I54" s="185"/>
      <c r="J54" s="185" t="s">
        <v>497</v>
      </c>
      <c r="K54" s="258" t="s">
        <v>1215</v>
      </c>
      <c r="L54" s="185"/>
      <c r="M54" s="185"/>
      <c r="N54" s="258" t="s">
        <v>1215</v>
      </c>
      <c r="O54" s="258"/>
      <c r="P54" s="258"/>
      <c r="Q54" s="258"/>
      <c r="R54" s="185"/>
      <c r="S54" s="185"/>
      <c r="T54" s="258"/>
      <c r="U54" s="258" t="s">
        <v>1215</v>
      </c>
      <c r="V54" s="258"/>
      <c r="W54" s="258"/>
      <c r="X54" s="185"/>
      <c r="Y54" s="185"/>
      <c r="Z54" s="258">
        <v>3</v>
      </c>
      <c r="AA54" s="258"/>
      <c r="AB54" s="258">
        <v>54</v>
      </c>
      <c r="AC54" s="258">
        <v>5</v>
      </c>
      <c r="AD54" s="40"/>
      <c r="AE54" s="40"/>
      <c r="AF54" s="40"/>
      <c r="AG54" s="40"/>
    </row>
    <row r="55" spans="1:34" ht="16.5" x14ac:dyDescent="0.25">
      <c r="A55" s="254">
        <v>46</v>
      </c>
      <c r="B55" s="255" t="s">
        <v>107</v>
      </c>
      <c r="C55" s="256" t="s">
        <v>108</v>
      </c>
      <c r="D55" s="256" t="s">
        <v>500</v>
      </c>
      <c r="E55" s="256" t="s">
        <v>875</v>
      </c>
      <c r="F55" s="257" t="s">
        <v>787</v>
      </c>
      <c r="G55" s="185" t="s">
        <v>775</v>
      </c>
      <c r="H55" s="185" t="s">
        <v>501</v>
      </c>
      <c r="I55" s="185" t="s">
        <v>502</v>
      </c>
      <c r="J55" s="185"/>
      <c r="K55" s="258" t="s">
        <v>1215</v>
      </c>
      <c r="L55" s="185"/>
      <c r="M55" s="185"/>
      <c r="N55" s="258" t="s">
        <v>1215</v>
      </c>
      <c r="O55" s="258"/>
      <c r="P55" s="258"/>
      <c r="Q55" s="258"/>
      <c r="R55" s="185"/>
      <c r="S55" s="185"/>
      <c r="T55" s="258"/>
      <c r="U55" s="258" t="s">
        <v>1215</v>
      </c>
      <c r="V55" s="258"/>
      <c r="W55" s="258"/>
      <c r="X55" s="185"/>
      <c r="Y55" s="185"/>
      <c r="Z55" s="258">
        <v>6</v>
      </c>
      <c r="AA55" s="258"/>
      <c r="AB55" s="258">
        <v>67</v>
      </c>
      <c r="AC55" s="258">
        <v>6</v>
      </c>
      <c r="AD55" s="40"/>
      <c r="AE55" s="40"/>
      <c r="AF55" s="40"/>
      <c r="AG55" s="40"/>
    </row>
    <row r="56" spans="1:34" ht="16.5" x14ac:dyDescent="0.25">
      <c r="A56" s="254">
        <v>47</v>
      </c>
      <c r="B56" s="255" t="s">
        <v>509</v>
      </c>
      <c r="C56" s="256" t="s">
        <v>47</v>
      </c>
      <c r="D56" s="256" t="s">
        <v>510</v>
      </c>
      <c r="E56" s="256" t="s">
        <v>876</v>
      </c>
      <c r="F56" s="257" t="s">
        <v>778</v>
      </c>
      <c r="G56" s="185" t="s">
        <v>775</v>
      </c>
      <c r="H56" s="185" t="s">
        <v>511</v>
      </c>
      <c r="I56" s="185" t="s">
        <v>512</v>
      </c>
      <c r="J56" s="185"/>
      <c r="K56" s="258" t="s">
        <v>1215</v>
      </c>
      <c r="L56" s="185"/>
      <c r="M56" s="185"/>
      <c r="N56" s="258" t="s">
        <v>1215</v>
      </c>
      <c r="O56" s="258"/>
      <c r="P56" s="258"/>
      <c r="Q56" s="258"/>
      <c r="R56" s="185"/>
      <c r="S56" s="185"/>
      <c r="T56" s="258"/>
      <c r="U56" s="258" t="s">
        <v>1215</v>
      </c>
      <c r="V56" s="258"/>
      <c r="W56" s="258"/>
      <c r="X56" s="185"/>
      <c r="Y56" s="185"/>
      <c r="Z56" s="258">
        <v>4</v>
      </c>
      <c r="AA56" s="258"/>
      <c r="AB56" s="258">
        <v>28</v>
      </c>
      <c r="AC56" s="258">
        <v>7</v>
      </c>
      <c r="AD56" s="40"/>
      <c r="AE56" s="40"/>
      <c r="AF56" s="40"/>
      <c r="AG56" s="40"/>
      <c r="AH56" s="161" t="s">
        <v>527</v>
      </c>
    </row>
    <row r="57" spans="1:34" ht="16.5" customHeight="1" x14ac:dyDescent="0.25">
      <c r="A57" s="254">
        <v>48</v>
      </c>
      <c r="B57" s="255" t="s">
        <v>516</v>
      </c>
      <c r="C57" s="256" t="s">
        <v>47</v>
      </c>
      <c r="D57" s="256" t="s">
        <v>517</v>
      </c>
      <c r="E57" s="256" t="s">
        <v>877</v>
      </c>
      <c r="F57" s="257" t="s">
        <v>772</v>
      </c>
      <c r="G57" s="185" t="s">
        <v>775</v>
      </c>
      <c r="H57" s="185" t="s">
        <v>518</v>
      </c>
      <c r="I57" s="185" t="s">
        <v>519</v>
      </c>
      <c r="J57" s="185"/>
      <c r="K57" s="258" t="s">
        <v>1215</v>
      </c>
      <c r="L57" s="185"/>
      <c r="M57" s="185"/>
      <c r="N57" s="258" t="s">
        <v>1215</v>
      </c>
      <c r="O57" s="258"/>
      <c r="P57" s="258"/>
      <c r="Q57" s="258"/>
      <c r="R57" s="185"/>
      <c r="S57" s="185"/>
      <c r="T57" s="258"/>
      <c r="U57" s="258" t="s">
        <v>1215</v>
      </c>
      <c r="V57" s="258"/>
      <c r="W57" s="258"/>
      <c r="X57" s="185"/>
      <c r="Y57" s="185"/>
      <c r="Z57" s="258">
        <v>4</v>
      </c>
      <c r="AA57" s="258"/>
      <c r="AB57" s="258">
        <v>28</v>
      </c>
      <c r="AC57" s="258">
        <v>7</v>
      </c>
      <c r="AD57" s="40"/>
      <c r="AE57" s="40"/>
      <c r="AF57" s="40"/>
      <c r="AG57" s="40"/>
      <c r="AH57" s="161" t="s">
        <v>527</v>
      </c>
    </row>
    <row r="58" spans="1:34" ht="16.5" x14ac:dyDescent="0.25">
      <c r="A58" s="254">
        <v>49</v>
      </c>
      <c r="B58" s="255" t="s">
        <v>470</v>
      </c>
      <c r="C58" s="256" t="s">
        <v>47</v>
      </c>
      <c r="D58" s="256" t="s">
        <v>523</v>
      </c>
      <c r="E58" s="256" t="s">
        <v>878</v>
      </c>
      <c r="F58" s="257" t="s">
        <v>772</v>
      </c>
      <c r="G58" s="185" t="s">
        <v>775</v>
      </c>
      <c r="H58" s="185" t="s">
        <v>545</v>
      </c>
      <c r="I58" s="185" t="s">
        <v>524</v>
      </c>
      <c r="J58" s="185"/>
      <c r="K58" s="258" t="s">
        <v>1215</v>
      </c>
      <c r="L58" s="185"/>
      <c r="M58" s="185"/>
      <c r="N58" s="258" t="s">
        <v>1215</v>
      </c>
      <c r="O58" s="258"/>
      <c r="P58" s="258"/>
      <c r="Q58" s="258"/>
      <c r="R58" s="185"/>
      <c r="S58" s="185"/>
      <c r="T58" s="258"/>
      <c r="U58" s="258" t="s">
        <v>1215</v>
      </c>
      <c r="V58" s="258"/>
      <c r="W58" s="258"/>
      <c r="X58" s="185"/>
      <c r="Y58" s="185"/>
      <c r="Z58" s="258">
        <v>3</v>
      </c>
      <c r="AA58" s="258"/>
      <c r="AB58" s="258">
        <v>28</v>
      </c>
      <c r="AC58" s="258">
        <v>7</v>
      </c>
      <c r="AD58" s="40"/>
      <c r="AE58" s="40"/>
      <c r="AF58" s="40"/>
      <c r="AG58" s="40"/>
      <c r="AH58" s="161" t="s">
        <v>527</v>
      </c>
    </row>
    <row r="59" spans="1:34" ht="16.5" customHeight="1" x14ac:dyDescent="0.25">
      <c r="A59" s="254">
        <v>50</v>
      </c>
      <c r="B59" s="255" t="s">
        <v>455</v>
      </c>
      <c r="C59" s="256" t="s">
        <v>456</v>
      </c>
      <c r="D59" s="256" t="s">
        <v>528</v>
      </c>
      <c r="E59" s="256" t="s">
        <v>879</v>
      </c>
      <c r="F59" s="257" t="s">
        <v>787</v>
      </c>
      <c r="G59" s="185" t="s">
        <v>775</v>
      </c>
      <c r="H59" s="185" t="s">
        <v>529</v>
      </c>
      <c r="I59" s="185" t="s">
        <v>457</v>
      </c>
      <c r="J59" s="185"/>
      <c r="K59" s="258" t="s">
        <v>1215</v>
      </c>
      <c r="L59" s="185"/>
      <c r="M59" s="185"/>
      <c r="N59" s="258" t="s">
        <v>1215</v>
      </c>
      <c r="O59" s="258"/>
      <c r="P59" s="258"/>
      <c r="Q59" s="258"/>
      <c r="R59" s="185"/>
      <c r="S59" s="185"/>
      <c r="T59" s="258"/>
      <c r="U59" s="258" t="s">
        <v>1215</v>
      </c>
      <c r="V59" s="258"/>
      <c r="W59" s="258"/>
      <c r="X59" s="185"/>
      <c r="Y59" s="185"/>
      <c r="Z59" s="258">
        <v>4</v>
      </c>
      <c r="AA59" s="258"/>
      <c r="AB59" s="258">
        <v>67</v>
      </c>
      <c r="AC59" s="258">
        <v>4</v>
      </c>
      <c r="AD59" s="40"/>
      <c r="AE59" s="40"/>
      <c r="AF59" s="40"/>
      <c r="AG59" s="40"/>
    </row>
    <row r="60" spans="1:34" ht="16.5" x14ac:dyDescent="0.25">
      <c r="A60" s="254">
        <v>51</v>
      </c>
      <c r="B60" s="255" t="s">
        <v>533</v>
      </c>
      <c r="C60" s="256" t="s">
        <v>539</v>
      </c>
      <c r="D60" s="256" t="s">
        <v>534</v>
      </c>
      <c r="E60" s="256" t="s">
        <v>880</v>
      </c>
      <c r="F60" s="257" t="s">
        <v>772</v>
      </c>
      <c r="G60" s="185" t="s">
        <v>775</v>
      </c>
      <c r="H60" s="185" t="s">
        <v>535</v>
      </c>
      <c r="I60" s="185" t="s">
        <v>44</v>
      </c>
      <c r="J60" s="185"/>
      <c r="K60" s="258" t="s">
        <v>1215</v>
      </c>
      <c r="L60" s="185"/>
      <c r="M60" s="185"/>
      <c r="N60" s="258" t="s">
        <v>1215</v>
      </c>
      <c r="O60" s="258"/>
      <c r="P60" s="258"/>
      <c r="Q60" s="258"/>
      <c r="R60" s="185"/>
      <c r="S60" s="185"/>
      <c r="T60" s="258"/>
      <c r="U60" s="258" t="s">
        <v>1215</v>
      </c>
      <c r="V60" s="258"/>
      <c r="W60" s="258"/>
      <c r="X60" s="185"/>
      <c r="Y60" s="185"/>
      <c r="Z60" s="258">
        <v>3</v>
      </c>
      <c r="AA60" s="258"/>
      <c r="AB60" s="258">
        <v>54</v>
      </c>
      <c r="AC60" s="258">
        <v>2</v>
      </c>
      <c r="AD60" s="40"/>
      <c r="AE60" s="40"/>
      <c r="AF60" s="40"/>
      <c r="AG60" s="40"/>
      <c r="AH60" s="161" t="s">
        <v>538</v>
      </c>
    </row>
    <row r="61" spans="1:34" ht="12.75" customHeight="1" x14ac:dyDescent="0.25">
      <c r="A61" s="254">
        <v>52</v>
      </c>
      <c r="B61" s="255" t="s">
        <v>543</v>
      </c>
      <c r="C61" s="256" t="s">
        <v>544</v>
      </c>
      <c r="D61" s="256" t="s">
        <v>542</v>
      </c>
      <c r="E61" s="256" t="s">
        <v>881</v>
      </c>
      <c r="F61" s="257" t="s">
        <v>787</v>
      </c>
      <c r="G61" s="185" t="s">
        <v>775</v>
      </c>
      <c r="H61" s="185" t="s">
        <v>333</v>
      </c>
      <c r="I61" s="185" t="s">
        <v>44</v>
      </c>
      <c r="J61" s="185"/>
      <c r="K61" s="258" t="s">
        <v>1215</v>
      </c>
      <c r="L61" s="185"/>
      <c r="M61" s="185"/>
      <c r="N61" s="258" t="s">
        <v>1215</v>
      </c>
      <c r="O61" s="258"/>
      <c r="P61" s="258"/>
      <c r="Q61" s="258"/>
      <c r="R61" s="185"/>
      <c r="S61" s="185"/>
      <c r="T61" s="258"/>
      <c r="U61" s="258" t="s">
        <v>1215</v>
      </c>
      <c r="V61" s="258"/>
      <c r="W61" s="258"/>
      <c r="X61" s="185"/>
      <c r="Y61" s="185"/>
      <c r="Z61" s="258">
        <v>5</v>
      </c>
      <c r="AA61" s="258"/>
      <c r="AB61" s="258">
        <v>67</v>
      </c>
      <c r="AC61" s="258">
        <v>3</v>
      </c>
      <c r="AD61" s="40"/>
      <c r="AE61" s="40"/>
      <c r="AF61" s="40"/>
      <c r="AG61" s="40"/>
      <c r="AH61" s="161" t="s">
        <v>538</v>
      </c>
    </row>
    <row r="62" spans="1:34" ht="16.5" x14ac:dyDescent="0.25">
      <c r="A62" s="254">
        <v>53</v>
      </c>
      <c r="B62" s="255" t="s">
        <v>552</v>
      </c>
      <c r="C62" s="256"/>
      <c r="D62" s="256" t="s">
        <v>555</v>
      </c>
      <c r="E62" s="256" t="s">
        <v>882</v>
      </c>
      <c r="F62" s="257" t="s">
        <v>787</v>
      </c>
      <c r="G62" s="185" t="s">
        <v>775</v>
      </c>
      <c r="H62" s="185" t="s">
        <v>322</v>
      </c>
      <c r="I62" s="185" t="s">
        <v>556</v>
      </c>
      <c r="J62" s="185"/>
      <c r="K62" s="258" t="s">
        <v>1215</v>
      </c>
      <c r="L62" s="185"/>
      <c r="M62" s="185"/>
      <c r="N62" s="258" t="s">
        <v>1215</v>
      </c>
      <c r="O62" s="258"/>
      <c r="P62" s="258"/>
      <c r="Q62" s="258"/>
      <c r="R62" s="185"/>
      <c r="S62" s="185"/>
      <c r="T62" s="258"/>
      <c r="U62" s="258" t="s">
        <v>1215</v>
      </c>
      <c r="V62" s="258"/>
      <c r="W62" s="258"/>
      <c r="X62" s="185"/>
      <c r="Y62" s="185"/>
      <c r="Z62" s="258">
        <v>3</v>
      </c>
      <c r="AA62" s="258"/>
      <c r="AB62" s="258">
        <v>28</v>
      </c>
      <c r="AC62" s="258">
        <v>3</v>
      </c>
      <c r="AD62" s="40"/>
      <c r="AE62" s="40"/>
      <c r="AF62" s="40"/>
      <c r="AG62" s="40"/>
      <c r="AH62" s="161" t="s">
        <v>538</v>
      </c>
    </row>
    <row r="63" spans="1:34" ht="16.5" x14ac:dyDescent="0.25">
      <c r="A63" s="254">
        <v>54</v>
      </c>
      <c r="B63" s="255" t="s">
        <v>554</v>
      </c>
      <c r="C63" s="256"/>
      <c r="D63" s="256" t="s">
        <v>559</v>
      </c>
      <c r="E63" s="256" t="s">
        <v>883</v>
      </c>
      <c r="F63" s="257" t="s">
        <v>787</v>
      </c>
      <c r="G63" s="185" t="s">
        <v>775</v>
      </c>
      <c r="H63" s="185" t="s">
        <v>419</v>
      </c>
      <c r="I63" s="185" t="s">
        <v>560</v>
      </c>
      <c r="J63" s="185"/>
      <c r="K63" s="258" t="s">
        <v>1215</v>
      </c>
      <c r="L63" s="185"/>
      <c r="M63" s="185"/>
      <c r="N63" s="258" t="s">
        <v>1215</v>
      </c>
      <c r="O63" s="258"/>
      <c r="P63" s="258"/>
      <c r="Q63" s="258"/>
      <c r="R63" s="185"/>
      <c r="S63" s="185"/>
      <c r="T63" s="258"/>
      <c r="U63" s="258" t="s">
        <v>1215</v>
      </c>
      <c r="V63" s="258"/>
      <c r="W63" s="258"/>
      <c r="X63" s="185"/>
      <c r="Y63" s="185"/>
      <c r="Z63" s="258">
        <v>4</v>
      </c>
      <c r="AA63" s="258"/>
      <c r="AB63" s="258">
        <v>54</v>
      </c>
      <c r="AC63" s="258">
        <v>3</v>
      </c>
      <c r="AD63" s="40"/>
      <c r="AE63" s="40"/>
      <c r="AF63" s="40"/>
      <c r="AG63" s="40"/>
      <c r="AH63" s="161" t="s">
        <v>538</v>
      </c>
    </row>
    <row r="64" spans="1:34" ht="16.5" x14ac:dyDescent="0.25">
      <c r="A64" s="254">
        <v>55</v>
      </c>
      <c r="B64" s="255" t="s">
        <v>564</v>
      </c>
      <c r="C64" s="256"/>
      <c r="D64" s="256" t="s">
        <v>565</v>
      </c>
      <c r="E64" s="256" t="s">
        <v>771</v>
      </c>
      <c r="F64" s="257" t="s">
        <v>772</v>
      </c>
      <c r="G64" s="185" t="s">
        <v>775</v>
      </c>
      <c r="H64" s="185" t="s">
        <v>419</v>
      </c>
      <c r="I64" s="185" t="s">
        <v>485</v>
      </c>
      <c r="J64" s="185"/>
      <c r="K64" s="258" t="s">
        <v>1215</v>
      </c>
      <c r="L64" s="185"/>
      <c r="M64" s="185"/>
      <c r="N64" s="258" t="s">
        <v>1215</v>
      </c>
      <c r="O64" s="258"/>
      <c r="P64" s="258"/>
      <c r="Q64" s="258"/>
      <c r="R64" s="185"/>
      <c r="S64" s="185"/>
      <c r="T64" s="258"/>
      <c r="U64" s="258" t="s">
        <v>1215</v>
      </c>
      <c r="V64" s="258"/>
      <c r="W64" s="258"/>
      <c r="X64" s="185"/>
      <c r="Y64" s="185"/>
      <c r="Z64" s="258">
        <v>5</v>
      </c>
      <c r="AA64" s="258"/>
      <c r="AB64" s="258">
        <v>28</v>
      </c>
      <c r="AC64" s="258">
        <v>3</v>
      </c>
      <c r="AD64" s="40"/>
      <c r="AE64" s="40"/>
      <c r="AF64" s="40"/>
      <c r="AG64" s="40"/>
    </row>
    <row r="65" spans="1:33" ht="16.5" x14ac:dyDescent="0.25">
      <c r="A65" s="254">
        <v>56</v>
      </c>
      <c r="B65" s="255" t="s">
        <v>571</v>
      </c>
      <c r="C65" s="256" t="s">
        <v>575</v>
      </c>
      <c r="D65" s="256" t="s">
        <v>582</v>
      </c>
      <c r="E65" s="256" t="s">
        <v>771</v>
      </c>
      <c r="F65" s="257" t="s">
        <v>772</v>
      </c>
      <c r="G65" s="185" t="s">
        <v>61</v>
      </c>
      <c r="H65" s="185" t="s">
        <v>595</v>
      </c>
      <c r="I65" s="185" t="s">
        <v>583</v>
      </c>
      <c r="J65" s="185"/>
      <c r="K65" s="258" t="s">
        <v>1215</v>
      </c>
      <c r="L65" s="185"/>
      <c r="M65" s="185"/>
      <c r="N65" s="258" t="s">
        <v>1215</v>
      </c>
      <c r="O65" s="258"/>
      <c r="P65" s="258"/>
      <c r="Q65" s="258"/>
      <c r="R65" s="185"/>
      <c r="S65" s="185"/>
      <c r="T65" s="258" t="s">
        <v>1215</v>
      </c>
      <c r="U65" s="258"/>
      <c r="V65" s="258"/>
      <c r="W65" s="258"/>
      <c r="X65" s="185"/>
      <c r="Y65" s="185"/>
      <c r="Z65" s="258">
        <v>3</v>
      </c>
      <c r="AA65" s="258"/>
      <c r="AB65" s="258">
        <v>67</v>
      </c>
      <c r="AC65" s="258">
        <v>6</v>
      </c>
      <c r="AD65" s="40"/>
      <c r="AE65" s="40"/>
      <c r="AF65" s="40"/>
      <c r="AG65" s="40"/>
    </row>
    <row r="66" spans="1:33" ht="16.5" x14ac:dyDescent="0.25">
      <c r="A66" s="254">
        <v>57</v>
      </c>
      <c r="B66" s="255" t="s">
        <v>570</v>
      </c>
      <c r="C66" s="256" t="s">
        <v>575</v>
      </c>
      <c r="D66" s="256" t="s">
        <v>586</v>
      </c>
      <c r="E66" s="256" t="s">
        <v>773</v>
      </c>
      <c r="F66" s="257" t="s">
        <v>772</v>
      </c>
      <c r="G66" s="185" t="s">
        <v>61</v>
      </c>
      <c r="H66" s="185" t="s">
        <v>595</v>
      </c>
      <c r="I66" s="185" t="s">
        <v>39</v>
      </c>
      <c r="J66" s="185"/>
      <c r="K66" s="258" t="s">
        <v>1215</v>
      </c>
      <c r="L66" s="185"/>
      <c r="M66" s="185"/>
      <c r="N66" s="258" t="s">
        <v>1215</v>
      </c>
      <c r="O66" s="258"/>
      <c r="P66" s="258"/>
      <c r="Q66" s="258"/>
      <c r="R66" s="185"/>
      <c r="S66" s="185"/>
      <c r="T66" s="258" t="s">
        <v>1215</v>
      </c>
      <c r="U66" s="258"/>
      <c r="V66" s="258"/>
      <c r="W66" s="258"/>
      <c r="X66" s="185"/>
      <c r="Y66" s="185"/>
      <c r="Z66" s="258">
        <v>7</v>
      </c>
      <c r="AA66" s="258"/>
      <c r="AB66" s="258">
        <v>54</v>
      </c>
      <c r="AC66" s="258">
        <v>3</v>
      </c>
      <c r="AD66" s="40"/>
      <c r="AE66" s="40"/>
      <c r="AF66" s="40"/>
      <c r="AG66" s="40"/>
    </row>
    <row r="67" spans="1:33" ht="16.5" x14ac:dyDescent="0.25">
      <c r="A67" s="254">
        <v>58</v>
      </c>
      <c r="B67" s="255" t="s">
        <v>573</v>
      </c>
      <c r="C67" s="256" t="s">
        <v>576</v>
      </c>
      <c r="D67" s="256" t="s">
        <v>577</v>
      </c>
      <c r="E67" s="256" t="s">
        <v>771</v>
      </c>
      <c r="F67" s="257" t="s">
        <v>772</v>
      </c>
      <c r="G67" s="185" t="s">
        <v>775</v>
      </c>
      <c r="H67" s="185" t="s">
        <v>578</v>
      </c>
      <c r="I67" s="185" t="s">
        <v>487</v>
      </c>
      <c r="J67" s="185"/>
      <c r="K67" s="258" t="s">
        <v>1215</v>
      </c>
      <c r="L67" s="185"/>
      <c r="M67" s="185"/>
      <c r="N67" s="258" t="s">
        <v>1215</v>
      </c>
      <c r="O67" s="258"/>
      <c r="P67" s="258"/>
      <c r="Q67" s="258"/>
      <c r="R67" s="185"/>
      <c r="S67" s="185"/>
      <c r="T67" s="258"/>
      <c r="U67" s="258" t="s">
        <v>1215</v>
      </c>
      <c r="V67" s="258"/>
      <c r="W67" s="258"/>
      <c r="X67" s="185"/>
      <c r="Y67" s="185"/>
      <c r="Z67" s="258">
        <v>4</v>
      </c>
      <c r="AA67" s="258"/>
      <c r="AB67" s="258">
        <v>28</v>
      </c>
      <c r="AC67" s="258">
        <v>3</v>
      </c>
      <c r="AD67" s="40"/>
      <c r="AE67" s="40"/>
      <c r="AF67" s="40"/>
      <c r="AG67" s="40"/>
    </row>
    <row r="68" spans="1:33" ht="33" x14ac:dyDescent="0.25">
      <c r="A68" s="254">
        <v>59</v>
      </c>
      <c r="B68" s="255" t="s">
        <v>596</v>
      </c>
      <c r="C68" s="268" t="s">
        <v>2310</v>
      </c>
      <c r="D68" s="256" t="s">
        <v>602</v>
      </c>
      <c r="E68" s="256" t="s">
        <v>774</v>
      </c>
      <c r="F68" s="257" t="s">
        <v>772</v>
      </c>
      <c r="G68" s="185" t="s">
        <v>775</v>
      </c>
      <c r="H68" s="185" t="s">
        <v>603</v>
      </c>
      <c r="I68" s="185" t="s">
        <v>604</v>
      </c>
      <c r="J68" s="185"/>
      <c r="K68" s="258" t="s">
        <v>1215</v>
      </c>
      <c r="L68" s="185"/>
      <c r="M68" s="185"/>
      <c r="N68" s="258" t="s">
        <v>1215</v>
      </c>
      <c r="O68" s="258"/>
      <c r="P68" s="258"/>
      <c r="Q68" s="258"/>
      <c r="R68" s="185"/>
      <c r="S68" s="185"/>
      <c r="T68" s="258"/>
      <c r="U68" s="258" t="s">
        <v>1215</v>
      </c>
      <c r="V68" s="258"/>
      <c r="W68" s="258"/>
      <c r="X68" s="185"/>
      <c r="Y68" s="185"/>
      <c r="Z68" s="258">
        <v>4</v>
      </c>
      <c r="AA68" s="258"/>
      <c r="AB68" s="258">
        <v>54</v>
      </c>
      <c r="AC68" s="258">
        <v>2</v>
      </c>
      <c r="AD68" s="40"/>
      <c r="AE68" s="40"/>
      <c r="AF68" s="40"/>
      <c r="AG68" s="40"/>
    </row>
    <row r="69" spans="1:33" ht="16.5" x14ac:dyDescent="0.25">
      <c r="A69" s="254">
        <v>60</v>
      </c>
      <c r="B69" s="255" t="s">
        <v>599</v>
      </c>
      <c r="C69" s="256" t="s">
        <v>600</v>
      </c>
      <c r="D69" s="256" t="s">
        <v>609</v>
      </c>
      <c r="E69" s="256" t="s">
        <v>771</v>
      </c>
      <c r="F69" s="257" t="s">
        <v>772</v>
      </c>
      <c r="G69" s="185" t="s">
        <v>775</v>
      </c>
      <c r="H69" s="185" t="s">
        <v>610</v>
      </c>
      <c r="I69" s="185" t="s">
        <v>492</v>
      </c>
      <c r="J69" s="185"/>
      <c r="K69" s="258" t="s">
        <v>1215</v>
      </c>
      <c r="L69" s="185"/>
      <c r="M69" s="185"/>
      <c r="N69" s="258" t="s">
        <v>1215</v>
      </c>
      <c r="O69" s="258"/>
      <c r="P69" s="258"/>
      <c r="Q69" s="258"/>
      <c r="R69" s="185"/>
      <c r="S69" s="185"/>
      <c r="T69" s="258"/>
      <c r="U69" s="258" t="s">
        <v>1215</v>
      </c>
      <c r="V69" s="258"/>
      <c r="W69" s="258"/>
      <c r="X69" s="185"/>
      <c r="Y69" s="185"/>
      <c r="Z69" s="258">
        <v>5</v>
      </c>
      <c r="AA69" s="258"/>
      <c r="AB69" s="258">
        <v>54</v>
      </c>
      <c r="AC69" s="258">
        <v>3</v>
      </c>
      <c r="AD69" s="40"/>
      <c r="AE69" s="40"/>
      <c r="AF69" s="40"/>
      <c r="AG69" s="40"/>
    </row>
    <row r="70" spans="1:33" ht="16.5" x14ac:dyDescent="0.25">
      <c r="A70" s="254">
        <v>61</v>
      </c>
      <c r="B70" s="255" t="s">
        <v>615</v>
      </c>
      <c r="C70" s="256" t="s">
        <v>912</v>
      </c>
      <c r="D70" s="256" t="s">
        <v>616</v>
      </c>
      <c r="E70" s="256" t="s">
        <v>773</v>
      </c>
      <c r="F70" s="257" t="s">
        <v>772</v>
      </c>
      <c r="G70" s="185" t="s">
        <v>775</v>
      </c>
      <c r="H70" s="185" t="s">
        <v>617</v>
      </c>
      <c r="I70" s="185" t="s">
        <v>485</v>
      </c>
      <c r="J70" s="185"/>
      <c r="K70" s="258" t="s">
        <v>1215</v>
      </c>
      <c r="L70" s="185"/>
      <c r="M70" s="185"/>
      <c r="N70" s="258" t="s">
        <v>1215</v>
      </c>
      <c r="O70" s="258"/>
      <c r="P70" s="258"/>
      <c r="Q70" s="258"/>
      <c r="R70" s="185"/>
      <c r="S70" s="185"/>
      <c r="T70" s="258"/>
      <c r="U70" s="258" t="s">
        <v>1215</v>
      </c>
      <c r="V70" s="258"/>
      <c r="W70" s="258"/>
      <c r="X70" s="185"/>
      <c r="Y70" s="185"/>
      <c r="Z70" s="258">
        <v>4</v>
      </c>
      <c r="AA70" s="258"/>
      <c r="AB70" s="258">
        <v>54</v>
      </c>
      <c r="AC70" s="258">
        <v>2</v>
      </c>
      <c r="AD70" s="40"/>
      <c r="AE70" s="40"/>
      <c r="AF70" s="40"/>
      <c r="AG70" s="40"/>
    </row>
    <row r="71" spans="1:33" ht="16.5" x14ac:dyDescent="0.25">
      <c r="A71" s="254">
        <v>62</v>
      </c>
      <c r="B71" s="255" t="s">
        <v>622</v>
      </c>
      <c r="C71" s="256" t="s">
        <v>912</v>
      </c>
      <c r="D71" s="256" t="s">
        <v>623</v>
      </c>
      <c r="E71" s="256" t="s">
        <v>771</v>
      </c>
      <c r="F71" s="257" t="s">
        <v>772</v>
      </c>
      <c r="G71" s="185" t="s">
        <v>775</v>
      </c>
      <c r="H71" s="185" t="s">
        <v>624</v>
      </c>
      <c r="I71" s="185" t="s">
        <v>625</v>
      </c>
      <c r="J71" s="185"/>
      <c r="K71" s="258" t="s">
        <v>1215</v>
      </c>
      <c r="L71" s="185"/>
      <c r="M71" s="185"/>
      <c r="N71" s="258" t="s">
        <v>1215</v>
      </c>
      <c r="O71" s="258"/>
      <c r="P71" s="258"/>
      <c r="Q71" s="258"/>
      <c r="R71" s="185"/>
      <c r="S71" s="185"/>
      <c r="T71" s="258"/>
      <c r="U71" s="258" t="s">
        <v>1215</v>
      </c>
      <c r="V71" s="258"/>
      <c r="W71" s="258"/>
      <c r="X71" s="185"/>
      <c r="Y71" s="185"/>
      <c r="Z71" s="258">
        <v>5</v>
      </c>
      <c r="AA71" s="258"/>
      <c r="AB71" s="258">
        <v>67</v>
      </c>
      <c r="AC71" s="258">
        <v>2</v>
      </c>
      <c r="AD71" s="40"/>
      <c r="AE71" s="40"/>
      <c r="AF71" s="40"/>
      <c r="AG71" s="40"/>
    </row>
    <row r="72" spans="1:33" ht="16.5" x14ac:dyDescent="0.25">
      <c r="A72" s="254">
        <v>63</v>
      </c>
      <c r="B72" s="255" t="s">
        <v>707</v>
      </c>
      <c r="C72" s="256" t="s">
        <v>635</v>
      </c>
      <c r="D72" s="256" t="s">
        <v>777</v>
      </c>
      <c r="E72" s="256" t="s">
        <v>776</v>
      </c>
      <c r="F72" s="257" t="s">
        <v>778</v>
      </c>
      <c r="G72" s="185" t="s">
        <v>775</v>
      </c>
      <c r="H72" s="185" t="s">
        <v>720</v>
      </c>
      <c r="I72" s="185" t="s">
        <v>721</v>
      </c>
      <c r="J72" s="185"/>
      <c r="K72" s="258" t="s">
        <v>1215</v>
      </c>
      <c r="L72" s="185"/>
      <c r="M72" s="185"/>
      <c r="N72" s="258" t="s">
        <v>1215</v>
      </c>
      <c r="O72" s="258"/>
      <c r="P72" s="258"/>
      <c r="Q72" s="258"/>
      <c r="R72" s="185"/>
      <c r="S72" s="185"/>
      <c r="T72" s="258"/>
      <c r="U72" s="258" t="s">
        <v>1215</v>
      </c>
      <c r="V72" s="258"/>
      <c r="W72" s="258"/>
      <c r="X72" s="185"/>
      <c r="Y72" s="185"/>
      <c r="Z72" s="258">
        <v>4</v>
      </c>
      <c r="AA72" s="258"/>
      <c r="AB72" s="258">
        <v>67</v>
      </c>
      <c r="AC72" s="258">
        <v>2</v>
      </c>
      <c r="AD72" s="40"/>
      <c r="AE72" s="40"/>
      <c r="AF72" s="40"/>
      <c r="AG72" s="40"/>
    </row>
    <row r="73" spans="1:33" ht="16.5" x14ac:dyDescent="0.25">
      <c r="A73" s="254">
        <v>64</v>
      </c>
      <c r="B73" s="255" t="s">
        <v>633</v>
      </c>
      <c r="C73" s="256" t="s">
        <v>912</v>
      </c>
      <c r="D73" s="256" t="s">
        <v>779</v>
      </c>
      <c r="E73" s="256" t="s">
        <v>780</v>
      </c>
      <c r="F73" s="257" t="s">
        <v>772</v>
      </c>
      <c r="G73" s="185" t="s">
        <v>775</v>
      </c>
      <c r="H73" s="185" t="s">
        <v>722</v>
      </c>
      <c r="I73" s="185" t="s">
        <v>723</v>
      </c>
      <c r="J73" s="185"/>
      <c r="K73" s="258" t="s">
        <v>1215</v>
      </c>
      <c r="L73" s="185"/>
      <c r="M73" s="185"/>
      <c r="N73" s="258" t="s">
        <v>1215</v>
      </c>
      <c r="O73" s="258"/>
      <c r="P73" s="258"/>
      <c r="Q73" s="258"/>
      <c r="R73" s="185"/>
      <c r="S73" s="185"/>
      <c r="T73" s="258"/>
      <c r="U73" s="258" t="s">
        <v>1215</v>
      </c>
      <c r="V73" s="258"/>
      <c r="W73" s="258"/>
      <c r="X73" s="185"/>
      <c r="Y73" s="185"/>
      <c r="Z73" s="258">
        <v>5</v>
      </c>
      <c r="AA73" s="258"/>
      <c r="AB73" s="258">
        <v>28</v>
      </c>
      <c r="AC73" s="258">
        <v>2</v>
      </c>
      <c r="AD73" s="40"/>
      <c r="AE73" s="40"/>
      <c r="AF73" s="40"/>
      <c r="AG73" s="40"/>
    </row>
    <row r="74" spans="1:33" ht="16.5" x14ac:dyDescent="0.25">
      <c r="A74" s="254">
        <v>65</v>
      </c>
      <c r="B74" s="255" t="s">
        <v>649</v>
      </c>
      <c r="C74" s="256" t="s">
        <v>650</v>
      </c>
      <c r="D74" s="256" t="s">
        <v>652</v>
      </c>
      <c r="E74" s="256" t="s">
        <v>781</v>
      </c>
      <c r="F74" s="257" t="s">
        <v>772</v>
      </c>
      <c r="G74" s="185" t="s">
        <v>61</v>
      </c>
      <c r="H74" s="185" t="s">
        <v>595</v>
      </c>
      <c r="I74" s="185" t="s">
        <v>653</v>
      </c>
      <c r="J74" s="185"/>
      <c r="K74" s="258" t="s">
        <v>1215</v>
      </c>
      <c r="L74" s="185"/>
      <c r="M74" s="185"/>
      <c r="N74" s="258" t="s">
        <v>1215</v>
      </c>
      <c r="O74" s="258"/>
      <c r="P74" s="258"/>
      <c r="Q74" s="258"/>
      <c r="R74" s="185"/>
      <c r="S74" s="185"/>
      <c r="T74" s="258"/>
      <c r="U74" s="258" t="s">
        <v>1215</v>
      </c>
      <c r="V74" s="258"/>
      <c r="W74" s="258"/>
      <c r="X74" s="185"/>
      <c r="Y74" s="185"/>
      <c r="Z74" s="258">
        <v>4</v>
      </c>
      <c r="AA74" s="258"/>
      <c r="AB74" s="258">
        <v>67</v>
      </c>
      <c r="AC74" s="258">
        <v>3</v>
      </c>
      <c r="AD74" s="40"/>
      <c r="AE74" s="40"/>
      <c r="AF74" s="40"/>
      <c r="AG74" s="40"/>
    </row>
    <row r="75" spans="1:33" ht="16.5" x14ac:dyDescent="0.25">
      <c r="A75" s="254">
        <v>66</v>
      </c>
      <c r="B75" s="255" t="s">
        <v>658</v>
      </c>
      <c r="C75" s="256" t="s">
        <v>645</v>
      </c>
      <c r="D75" s="256" t="s">
        <v>782</v>
      </c>
      <c r="E75" s="256" t="s">
        <v>783</v>
      </c>
      <c r="F75" s="257" t="s">
        <v>784</v>
      </c>
      <c r="G75" s="185" t="s">
        <v>775</v>
      </c>
      <c r="H75" s="185" t="s">
        <v>724</v>
      </c>
      <c r="I75" s="185"/>
      <c r="J75" s="185" t="s">
        <v>725</v>
      </c>
      <c r="K75" s="258" t="s">
        <v>1215</v>
      </c>
      <c r="L75" s="185"/>
      <c r="M75" s="185"/>
      <c r="N75" s="258" t="s">
        <v>1215</v>
      </c>
      <c r="O75" s="258"/>
      <c r="P75" s="258"/>
      <c r="Q75" s="258"/>
      <c r="R75" s="185"/>
      <c r="S75" s="185"/>
      <c r="T75" s="258"/>
      <c r="U75" s="258" t="s">
        <v>1215</v>
      </c>
      <c r="V75" s="258"/>
      <c r="W75" s="258"/>
      <c r="X75" s="185"/>
      <c r="Y75" s="185"/>
      <c r="Z75" s="258">
        <v>3</v>
      </c>
      <c r="AA75" s="258"/>
      <c r="AB75" s="258">
        <v>67</v>
      </c>
      <c r="AC75" s="258">
        <v>5</v>
      </c>
      <c r="AD75" s="40"/>
      <c r="AE75" s="40"/>
      <c r="AF75" s="40"/>
      <c r="AG75" s="40"/>
    </row>
    <row r="76" spans="1:33" ht="16.5" x14ac:dyDescent="0.25">
      <c r="A76" s="254">
        <v>67</v>
      </c>
      <c r="B76" s="255" t="s">
        <v>660</v>
      </c>
      <c r="C76" s="256" t="s">
        <v>661</v>
      </c>
      <c r="D76" s="256" t="s">
        <v>785</v>
      </c>
      <c r="E76" s="256" t="s">
        <v>786</v>
      </c>
      <c r="F76" s="257" t="s">
        <v>787</v>
      </c>
      <c r="G76" s="185" t="s">
        <v>775</v>
      </c>
      <c r="H76" s="185" t="s">
        <v>726</v>
      </c>
      <c r="I76" s="185" t="s">
        <v>471</v>
      </c>
      <c r="J76" s="185"/>
      <c r="K76" s="258" t="s">
        <v>1215</v>
      </c>
      <c r="L76" s="185"/>
      <c r="M76" s="185"/>
      <c r="N76" s="258" t="s">
        <v>1215</v>
      </c>
      <c r="O76" s="258"/>
      <c r="P76" s="258"/>
      <c r="Q76" s="258"/>
      <c r="R76" s="185"/>
      <c r="S76" s="185"/>
      <c r="T76" s="258"/>
      <c r="U76" s="258" t="s">
        <v>1215</v>
      </c>
      <c r="V76" s="258"/>
      <c r="W76" s="258"/>
      <c r="X76" s="185"/>
      <c r="Y76" s="185"/>
      <c r="Z76" s="258">
        <v>4</v>
      </c>
      <c r="AA76" s="258"/>
      <c r="AB76" s="258">
        <v>54</v>
      </c>
      <c r="AC76" s="258">
        <v>5</v>
      </c>
      <c r="AD76" s="40"/>
      <c r="AE76" s="40"/>
      <c r="AF76" s="40"/>
      <c r="AG76" s="40"/>
    </row>
    <row r="77" spans="1:33" ht="16.5" x14ac:dyDescent="0.25">
      <c r="A77" s="254">
        <v>68</v>
      </c>
      <c r="B77" s="255" t="s">
        <v>932</v>
      </c>
      <c r="C77" s="256" t="s">
        <v>664</v>
      </c>
      <c r="D77" s="256" t="s">
        <v>788</v>
      </c>
      <c r="E77" s="256" t="s">
        <v>933</v>
      </c>
      <c r="F77" s="257" t="s">
        <v>778</v>
      </c>
      <c r="G77" s="185" t="s">
        <v>775</v>
      </c>
      <c r="H77" s="185" t="s">
        <v>727</v>
      </c>
      <c r="I77" s="185" t="s">
        <v>39</v>
      </c>
      <c r="J77" s="185"/>
      <c r="K77" s="258" t="s">
        <v>1215</v>
      </c>
      <c r="L77" s="185"/>
      <c r="M77" s="185"/>
      <c r="N77" s="258" t="s">
        <v>1215</v>
      </c>
      <c r="O77" s="258"/>
      <c r="P77" s="258"/>
      <c r="Q77" s="258"/>
      <c r="R77" s="185"/>
      <c r="S77" s="185"/>
      <c r="T77" s="258"/>
      <c r="U77" s="258" t="s">
        <v>1215</v>
      </c>
      <c r="V77" s="258"/>
      <c r="W77" s="258"/>
      <c r="X77" s="185"/>
      <c r="Y77" s="185"/>
      <c r="Z77" s="258">
        <v>5</v>
      </c>
      <c r="AA77" s="258"/>
      <c r="AB77" s="258">
        <v>54</v>
      </c>
      <c r="AC77" s="258">
        <v>3</v>
      </c>
      <c r="AD77" s="40"/>
      <c r="AE77" s="40"/>
      <c r="AF77" s="40"/>
      <c r="AG77" s="40"/>
    </row>
    <row r="78" spans="1:33" ht="16.5" x14ac:dyDescent="0.25">
      <c r="A78" s="254">
        <v>69</v>
      </c>
      <c r="B78" s="255" t="s">
        <v>674</v>
      </c>
      <c r="C78" s="256" t="s">
        <v>675</v>
      </c>
      <c r="D78" s="256" t="s">
        <v>789</v>
      </c>
      <c r="E78" s="256" t="s">
        <v>929</v>
      </c>
      <c r="F78" s="257" t="s">
        <v>791</v>
      </c>
      <c r="G78" s="185" t="s">
        <v>775</v>
      </c>
      <c r="H78" s="185" t="s">
        <v>728</v>
      </c>
      <c r="I78" s="185"/>
      <c r="J78" s="185" t="s">
        <v>729</v>
      </c>
      <c r="K78" s="258" t="s">
        <v>1215</v>
      </c>
      <c r="L78" s="185"/>
      <c r="M78" s="185"/>
      <c r="N78" s="258" t="s">
        <v>1215</v>
      </c>
      <c r="O78" s="258"/>
      <c r="P78" s="258"/>
      <c r="Q78" s="258"/>
      <c r="R78" s="185"/>
      <c r="S78" s="185"/>
      <c r="T78" s="258"/>
      <c r="U78" s="258" t="s">
        <v>1215</v>
      </c>
      <c r="V78" s="258"/>
      <c r="W78" s="258"/>
      <c r="X78" s="185"/>
      <c r="Y78" s="185"/>
      <c r="Z78" s="258">
        <v>4</v>
      </c>
      <c r="AA78" s="258"/>
      <c r="AB78" s="258">
        <v>67</v>
      </c>
      <c r="AC78" s="258">
        <v>6</v>
      </c>
      <c r="AD78" s="40"/>
      <c r="AE78" s="40"/>
      <c r="AF78" s="40"/>
      <c r="AG78" s="40"/>
    </row>
    <row r="79" spans="1:33" ht="16.5" x14ac:dyDescent="0.25">
      <c r="A79" s="254">
        <v>70</v>
      </c>
      <c r="B79" s="255" t="s">
        <v>730</v>
      </c>
      <c r="C79" s="256" t="s">
        <v>928</v>
      </c>
      <c r="D79" s="256" t="s">
        <v>792</v>
      </c>
      <c r="E79" s="256" t="s">
        <v>793</v>
      </c>
      <c r="F79" s="257" t="s">
        <v>794</v>
      </c>
      <c r="G79" s="185" t="s">
        <v>775</v>
      </c>
      <c r="H79" s="185" t="s">
        <v>724</v>
      </c>
      <c r="I79" s="185"/>
      <c r="J79" s="185" t="s">
        <v>731</v>
      </c>
      <c r="K79" s="258" t="s">
        <v>1215</v>
      </c>
      <c r="L79" s="185"/>
      <c r="M79" s="185"/>
      <c r="N79" s="258" t="s">
        <v>1215</v>
      </c>
      <c r="O79" s="258"/>
      <c r="P79" s="258"/>
      <c r="Q79" s="258"/>
      <c r="R79" s="185"/>
      <c r="S79" s="185"/>
      <c r="T79" s="258"/>
      <c r="U79" s="258" t="s">
        <v>1215</v>
      </c>
      <c r="V79" s="258"/>
      <c r="W79" s="258"/>
      <c r="X79" s="185"/>
      <c r="Y79" s="185"/>
      <c r="Z79" s="258">
        <v>3</v>
      </c>
      <c r="AA79" s="258"/>
      <c r="AB79" s="258">
        <v>54</v>
      </c>
      <c r="AC79" s="258">
        <v>5</v>
      </c>
      <c r="AD79" s="40"/>
      <c r="AE79" s="40"/>
      <c r="AF79" s="40"/>
      <c r="AG79" s="40"/>
    </row>
    <row r="80" spans="1:33" ht="16.5" x14ac:dyDescent="0.25">
      <c r="A80" s="254">
        <v>71</v>
      </c>
      <c r="B80" s="255" t="s">
        <v>732</v>
      </c>
      <c r="C80" s="256" t="s">
        <v>666</v>
      </c>
      <c r="D80" s="256" t="s">
        <v>795</v>
      </c>
      <c r="E80" s="256" t="s">
        <v>796</v>
      </c>
      <c r="F80" s="257" t="s">
        <v>924</v>
      </c>
      <c r="G80" s="185" t="s">
        <v>775</v>
      </c>
      <c r="H80" s="185" t="s">
        <v>724</v>
      </c>
      <c r="I80" s="185"/>
      <c r="J80" s="185" t="s">
        <v>733</v>
      </c>
      <c r="K80" s="258" t="s">
        <v>1215</v>
      </c>
      <c r="L80" s="185"/>
      <c r="M80" s="185"/>
      <c r="N80" s="258" t="s">
        <v>1215</v>
      </c>
      <c r="O80" s="258"/>
      <c r="P80" s="258"/>
      <c r="Q80" s="258"/>
      <c r="R80" s="185"/>
      <c r="S80" s="185"/>
      <c r="T80" s="258"/>
      <c r="U80" s="258" t="s">
        <v>1215</v>
      </c>
      <c r="V80" s="258"/>
      <c r="W80" s="258"/>
      <c r="X80" s="185"/>
      <c r="Y80" s="185"/>
      <c r="Z80" s="258">
        <v>2</v>
      </c>
      <c r="AA80" s="258"/>
      <c r="AB80" s="258">
        <v>54</v>
      </c>
      <c r="AC80" s="258">
        <v>3</v>
      </c>
      <c r="AD80" s="40"/>
      <c r="AE80" s="40"/>
      <c r="AF80" s="40"/>
      <c r="AG80" s="40"/>
    </row>
    <row r="81" spans="1:33" ht="16.5" x14ac:dyDescent="0.25">
      <c r="A81" s="254">
        <v>72</v>
      </c>
      <c r="B81" s="255" t="s">
        <v>734</v>
      </c>
      <c r="C81" s="256" t="s">
        <v>1017</v>
      </c>
      <c r="D81" s="256" t="s">
        <v>798</v>
      </c>
      <c r="E81" s="256" t="s">
        <v>799</v>
      </c>
      <c r="F81" s="257" t="s">
        <v>800</v>
      </c>
      <c r="G81" s="185" t="s">
        <v>775</v>
      </c>
      <c r="H81" s="185" t="s">
        <v>724</v>
      </c>
      <c r="I81" s="185"/>
      <c r="J81" s="185" t="s">
        <v>349</v>
      </c>
      <c r="K81" s="258" t="s">
        <v>1215</v>
      </c>
      <c r="L81" s="185"/>
      <c r="M81" s="185"/>
      <c r="N81" s="258" t="s">
        <v>1215</v>
      </c>
      <c r="O81" s="258"/>
      <c r="P81" s="258"/>
      <c r="Q81" s="258"/>
      <c r="R81" s="185"/>
      <c r="S81" s="185"/>
      <c r="T81" s="258"/>
      <c r="U81" s="258" t="s">
        <v>1215</v>
      </c>
      <c r="V81" s="258"/>
      <c r="W81" s="258"/>
      <c r="X81" s="185"/>
      <c r="Y81" s="185"/>
      <c r="Z81" s="258">
        <v>3</v>
      </c>
      <c r="AA81" s="258"/>
      <c r="AB81" s="258">
        <v>67</v>
      </c>
      <c r="AC81" s="258">
        <v>5</v>
      </c>
      <c r="AD81" s="40"/>
      <c r="AE81" s="40"/>
      <c r="AF81" s="40"/>
      <c r="AG81" s="40"/>
    </row>
    <row r="82" spans="1:33" ht="16.5" x14ac:dyDescent="0.25">
      <c r="A82" s="254">
        <v>73</v>
      </c>
      <c r="B82" s="255" t="s">
        <v>681</v>
      </c>
      <c r="C82" s="256" t="s">
        <v>912</v>
      </c>
      <c r="D82" s="256" t="s">
        <v>801</v>
      </c>
      <c r="E82" s="256" t="s">
        <v>802</v>
      </c>
      <c r="F82" s="257" t="s">
        <v>778</v>
      </c>
      <c r="G82" s="185" t="s">
        <v>775</v>
      </c>
      <c r="H82" s="185" t="s">
        <v>735</v>
      </c>
      <c r="I82" s="185" t="s">
        <v>583</v>
      </c>
      <c r="J82" s="185"/>
      <c r="K82" s="258" t="s">
        <v>1215</v>
      </c>
      <c r="L82" s="185"/>
      <c r="M82" s="185"/>
      <c r="N82" s="258" t="s">
        <v>1215</v>
      </c>
      <c r="O82" s="258"/>
      <c r="P82" s="258"/>
      <c r="Q82" s="258"/>
      <c r="R82" s="185"/>
      <c r="S82" s="185"/>
      <c r="T82" s="258"/>
      <c r="U82" s="258" t="s">
        <v>1215</v>
      </c>
      <c r="V82" s="258"/>
      <c r="W82" s="258"/>
      <c r="X82" s="185"/>
      <c r="Y82" s="185"/>
      <c r="Z82" s="258">
        <v>4</v>
      </c>
      <c r="AA82" s="258"/>
      <c r="AB82" s="258">
        <v>28</v>
      </c>
      <c r="AC82" s="258">
        <v>3</v>
      </c>
      <c r="AD82" s="40"/>
      <c r="AE82" s="40"/>
      <c r="AF82" s="40"/>
      <c r="AG82" s="40"/>
    </row>
    <row r="83" spans="1:33" ht="16.5" x14ac:dyDescent="0.25">
      <c r="A83" s="254">
        <v>74</v>
      </c>
      <c r="B83" s="255" t="s">
        <v>736</v>
      </c>
      <c r="C83" s="256" t="s">
        <v>955</v>
      </c>
      <c r="D83" s="256" t="s">
        <v>803</v>
      </c>
      <c r="E83" s="256" t="s">
        <v>804</v>
      </c>
      <c r="F83" s="257" t="s">
        <v>772</v>
      </c>
      <c r="G83" s="185" t="s">
        <v>775</v>
      </c>
      <c r="H83" s="185" t="s">
        <v>617</v>
      </c>
      <c r="I83" s="185"/>
      <c r="J83" s="185" t="s">
        <v>349</v>
      </c>
      <c r="K83" s="258" t="s">
        <v>1215</v>
      </c>
      <c r="L83" s="185"/>
      <c r="M83" s="185"/>
      <c r="N83" s="258" t="s">
        <v>1215</v>
      </c>
      <c r="O83" s="258"/>
      <c r="P83" s="258"/>
      <c r="Q83" s="258"/>
      <c r="R83" s="185"/>
      <c r="S83" s="185"/>
      <c r="T83" s="258"/>
      <c r="U83" s="258" t="s">
        <v>1215</v>
      </c>
      <c r="V83" s="258"/>
      <c r="W83" s="258"/>
      <c r="X83" s="185"/>
      <c r="Y83" s="185"/>
      <c r="Z83" s="258">
        <v>7</v>
      </c>
      <c r="AA83" s="258"/>
      <c r="AB83" s="258">
        <v>54</v>
      </c>
      <c r="AC83" s="258">
        <v>6</v>
      </c>
      <c r="AD83" s="40"/>
      <c r="AE83" s="40"/>
      <c r="AF83" s="40"/>
      <c r="AG83" s="40"/>
    </row>
    <row r="84" spans="1:33" ht="16.5" x14ac:dyDescent="0.25">
      <c r="A84" s="254">
        <v>75</v>
      </c>
      <c r="B84" s="255" t="s">
        <v>690</v>
      </c>
      <c r="C84" s="256" t="s">
        <v>691</v>
      </c>
      <c r="D84" s="256" t="s">
        <v>805</v>
      </c>
      <c r="E84" s="256" t="s">
        <v>806</v>
      </c>
      <c r="F84" s="257" t="s">
        <v>772</v>
      </c>
      <c r="G84" s="185" t="s">
        <v>775</v>
      </c>
      <c r="H84" s="185" t="s">
        <v>738</v>
      </c>
      <c r="I84" s="185" t="s">
        <v>126</v>
      </c>
      <c r="J84" s="185"/>
      <c r="K84" s="258" t="s">
        <v>1215</v>
      </c>
      <c r="L84" s="185"/>
      <c r="M84" s="185"/>
      <c r="N84" s="258" t="s">
        <v>1215</v>
      </c>
      <c r="O84" s="258"/>
      <c r="P84" s="258"/>
      <c r="Q84" s="258"/>
      <c r="R84" s="185"/>
      <c r="S84" s="185"/>
      <c r="T84" s="258"/>
      <c r="U84" s="258" t="s">
        <v>1215</v>
      </c>
      <c r="V84" s="258"/>
      <c r="W84" s="258"/>
      <c r="X84" s="185"/>
      <c r="Y84" s="185"/>
      <c r="Z84" s="258">
        <v>3</v>
      </c>
      <c r="AA84" s="258"/>
      <c r="AB84" s="258">
        <v>54</v>
      </c>
      <c r="AC84" s="258">
        <v>3</v>
      </c>
      <c r="AD84" s="40"/>
      <c r="AE84" s="40"/>
      <c r="AF84" s="40"/>
      <c r="AG84" s="40"/>
    </row>
    <row r="85" spans="1:33" ht="16.5" x14ac:dyDescent="0.25">
      <c r="A85" s="254">
        <v>76</v>
      </c>
      <c r="B85" s="255" t="s">
        <v>693</v>
      </c>
      <c r="C85" s="256"/>
      <c r="D85" s="256" t="s">
        <v>807</v>
      </c>
      <c r="E85" s="256" t="s">
        <v>808</v>
      </c>
      <c r="F85" s="257" t="s">
        <v>772</v>
      </c>
      <c r="G85" s="185" t="s">
        <v>775</v>
      </c>
      <c r="H85" s="185" t="s">
        <v>737</v>
      </c>
      <c r="I85" s="185" t="s">
        <v>39</v>
      </c>
      <c r="J85" s="185"/>
      <c r="K85" s="258" t="s">
        <v>1215</v>
      </c>
      <c r="L85" s="185"/>
      <c r="M85" s="185"/>
      <c r="N85" s="258" t="s">
        <v>1215</v>
      </c>
      <c r="O85" s="258"/>
      <c r="P85" s="258"/>
      <c r="Q85" s="258"/>
      <c r="R85" s="185"/>
      <c r="S85" s="185"/>
      <c r="T85" s="258"/>
      <c r="U85" s="258" t="s">
        <v>1215</v>
      </c>
      <c r="V85" s="258"/>
      <c r="W85" s="258"/>
      <c r="X85" s="185"/>
      <c r="Y85" s="185"/>
      <c r="Z85" s="258">
        <v>4</v>
      </c>
      <c r="AA85" s="258"/>
      <c r="AB85" s="258">
        <v>54</v>
      </c>
      <c r="AC85" s="258">
        <v>4</v>
      </c>
      <c r="AD85" s="40"/>
      <c r="AE85" s="40"/>
      <c r="AF85" s="40"/>
      <c r="AG85" s="40"/>
    </row>
    <row r="86" spans="1:33" ht="16.5" x14ac:dyDescent="0.25">
      <c r="A86" s="254">
        <v>77</v>
      </c>
      <c r="B86" s="255" t="s">
        <v>696</v>
      </c>
      <c r="C86" s="256" t="s">
        <v>697</v>
      </c>
      <c r="D86" s="256" t="s">
        <v>809</v>
      </c>
      <c r="E86" s="256" t="s">
        <v>771</v>
      </c>
      <c r="F86" s="257" t="s">
        <v>772</v>
      </c>
      <c r="G86" s="185" t="s">
        <v>775</v>
      </c>
      <c r="H86" s="185" t="s">
        <v>739</v>
      </c>
      <c r="I86" s="185" t="s">
        <v>39</v>
      </c>
      <c r="J86" s="185"/>
      <c r="K86" s="258" t="s">
        <v>1215</v>
      </c>
      <c r="L86" s="185"/>
      <c r="M86" s="185"/>
      <c r="N86" s="258" t="s">
        <v>1215</v>
      </c>
      <c r="O86" s="258"/>
      <c r="P86" s="258"/>
      <c r="Q86" s="258"/>
      <c r="R86" s="185"/>
      <c r="S86" s="185"/>
      <c r="T86" s="258"/>
      <c r="U86" s="258" t="s">
        <v>1215</v>
      </c>
      <c r="V86" s="258"/>
      <c r="W86" s="258"/>
      <c r="X86" s="185"/>
      <c r="Y86" s="185"/>
      <c r="Z86" s="258">
        <v>4</v>
      </c>
      <c r="AA86" s="258"/>
      <c r="AB86" s="258">
        <v>54</v>
      </c>
      <c r="AC86" s="258">
        <v>4</v>
      </c>
      <c r="AD86" s="40"/>
      <c r="AE86" s="40"/>
      <c r="AF86" s="40"/>
      <c r="AG86" s="40"/>
    </row>
    <row r="87" spans="1:33" ht="16.5" x14ac:dyDescent="0.25">
      <c r="A87" s="254">
        <v>78</v>
      </c>
      <c r="B87" s="255" t="s">
        <v>698</v>
      </c>
      <c r="C87" s="256" t="s">
        <v>699</v>
      </c>
      <c r="D87" s="256" t="s">
        <v>810</v>
      </c>
      <c r="E87" s="256" t="s">
        <v>811</v>
      </c>
      <c r="F87" s="257" t="s">
        <v>772</v>
      </c>
      <c r="G87" s="185" t="s">
        <v>775</v>
      </c>
      <c r="H87" s="185" t="s">
        <v>740</v>
      </c>
      <c r="I87" s="185" t="s">
        <v>38</v>
      </c>
      <c r="J87" s="185"/>
      <c r="K87" s="258" t="s">
        <v>1215</v>
      </c>
      <c r="L87" s="185"/>
      <c r="M87" s="185"/>
      <c r="N87" s="258" t="s">
        <v>1215</v>
      </c>
      <c r="O87" s="258"/>
      <c r="P87" s="258"/>
      <c r="Q87" s="258"/>
      <c r="R87" s="185"/>
      <c r="S87" s="185"/>
      <c r="T87" s="258"/>
      <c r="U87" s="258"/>
      <c r="V87" s="258"/>
      <c r="W87" s="258"/>
      <c r="X87" s="185"/>
      <c r="Y87" s="185"/>
      <c r="Z87" s="258"/>
      <c r="AA87" s="258"/>
      <c r="AB87" s="258">
        <v>28</v>
      </c>
      <c r="AC87" s="258">
        <v>3</v>
      </c>
      <c r="AD87" s="40"/>
      <c r="AE87" s="40"/>
      <c r="AF87" s="40"/>
      <c r="AG87" s="40"/>
    </row>
    <row r="88" spans="1:33" ht="16.5" x14ac:dyDescent="0.25">
      <c r="A88" s="254">
        <v>79</v>
      </c>
      <c r="B88" s="255" t="s">
        <v>741</v>
      </c>
      <c r="C88" s="256" t="s">
        <v>702</v>
      </c>
      <c r="D88" s="256" t="s">
        <v>812</v>
      </c>
      <c r="E88" s="256" t="s">
        <v>813</v>
      </c>
      <c r="F88" s="257" t="s">
        <v>772</v>
      </c>
      <c r="G88" s="185" t="s">
        <v>775</v>
      </c>
      <c r="H88" s="185" t="s">
        <v>742</v>
      </c>
      <c r="I88" s="185" t="s">
        <v>743</v>
      </c>
      <c r="J88" s="185"/>
      <c r="K88" s="258" t="s">
        <v>1215</v>
      </c>
      <c r="L88" s="185"/>
      <c r="M88" s="185"/>
      <c r="N88" s="258" t="s">
        <v>1215</v>
      </c>
      <c r="O88" s="258"/>
      <c r="P88" s="258"/>
      <c r="Q88" s="258"/>
      <c r="R88" s="185"/>
      <c r="S88" s="185"/>
      <c r="T88" s="258"/>
      <c r="U88" s="258" t="s">
        <v>1215</v>
      </c>
      <c r="V88" s="258"/>
      <c r="W88" s="258"/>
      <c r="X88" s="185"/>
      <c r="Y88" s="185"/>
      <c r="Z88" s="258">
        <v>4</v>
      </c>
      <c r="AA88" s="258"/>
      <c r="AB88" s="258">
        <v>28</v>
      </c>
      <c r="AC88" s="258">
        <v>3</v>
      </c>
      <c r="AD88" s="40"/>
      <c r="AE88" s="40"/>
      <c r="AF88" s="40"/>
      <c r="AG88" s="40"/>
    </row>
    <row r="89" spans="1:33" ht="16.5" x14ac:dyDescent="0.25">
      <c r="A89" s="254">
        <v>80</v>
      </c>
      <c r="B89" s="255" t="s">
        <v>703</v>
      </c>
      <c r="C89" s="256" t="s">
        <v>704</v>
      </c>
      <c r="D89" s="256" t="s">
        <v>814</v>
      </c>
      <c r="E89" s="256" t="s">
        <v>771</v>
      </c>
      <c r="F89" s="257" t="s">
        <v>772</v>
      </c>
      <c r="G89" s="185" t="s">
        <v>775</v>
      </c>
      <c r="H89" s="185" t="s">
        <v>744</v>
      </c>
      <c r="I89" s="185" t="s">
        <v>745</v>
      </c>
      <c r="J89" s="185"/>
      <c r="K89" s="258" t="s">
        <v>1215</v>
      </c>
      <c r="L89" s="185"/>
      <c r="M89" s="185"/>
      <c r="N89" s="258" t="s">
        <v>1215</v>
      </c>
      <c r="O89" s="258"/>
      <c r="P89" s="258"/>
      <c r="Q89" s="258"/>
      <c r="R89" s="185"/>
      <c r="S89" s="185"/>
      <c r="T89" s="258"/>
      <c r="U89" s="258" t="s">
        <v>1215</v>
      </c>
      <c r="V89" s="258"/>
      <c r="W89" s="258"/>
      <c r="X89" s="185"/>
      <c r="Y89" s="185"/>
      <c r="Z89" s="258">
        <v>3</v>
      </c>
      <c r="AA89" s="258"/>
      <c r="AB89" s="258">
        <v>28</v>
      </c>
      <c r="AC89" s="258">
        <v>4</v>
      </c>
      <c r="AD89" s="40"/>
      <c r="AE89" s="40"/>
      <c r="AF89" s="40"/>
      <c r="AG89" s="40"/>
    </row>
    <row r="90" spans="1:33" ht="16.5" x14ac:dyDescent="0.25">
      <c r="A90" s="254">
        <v>81</v>
      </c>
      <c r="B90" s="255" t="s">
        <v>719</v>
      </c>
      <c r="C90" s="256" t="s">
        <v>912</v>
      </c>
      <c r="D90" s="256" t="s">
        <v>815</v>
      </c>
      <c r="E90" s="256" t="s">
        <v>816</v>
      </c>
      <c r="F90" s="257" t="s">
        <v>772</v>
      </c>
      <c r="G90" s="185" t="s">
        <v>775</v>
      </c>
      <c r="H90" s="185" t="s">
        <v>742</v>
      </c>
      <c r="I90" s="185" t="s">
        <v>746</v>
      </c>
      <c r="J90" s="185"/>
      <c r="K90" s="258" t="s">
        <v>1215</v>
      </c>
      <c r="L90" s="185"/>
      <c r="M90" s="185"/>
      <c r="N90" s="258" t="s">
        <v>1215</v>
      </c>
      <c r="O90" s="258"/>
      <c r="P90" s="258"/>
      <c r="Q90" s="258"/>
      <c r="R90" s="185"/>
      <c r="S90" s="185"/>
      <c r="T90" s="258"/>
      <c r="U90" s="258" t="s">
        <v>1215</v>
      </c>
      <c r="V90" s="258"/>
      <c r="W90" s="258"/>
      <c r="X90" s="185"/>
      <c r="Y90" s="185"/>
      <c r="Z90" s="258">
        <v>4</v>
      </c>
      <c r="AA90" s="258"/>
      <c r="AB90" s="258">
        <v>67</v>
      </c>
      <c r="AC90" s="258">
        <v>6</v>
      </c>
      <c r="AD90" s="40"/>
      <c r="AE90" s="40"/>
      <c r="AF90" s="40"/>
      <c r="AG90" s="40"/>
    </row>
    <row r="91" spans="1:33" ht="16.5" x14ac:dyDescent="0.25">
      <c r="A91" s="254">
        <v>82</v>
      </c>
      <c r="B91" s="255" t="s">
        <v>747</v>
      </c>
      <c r="C91" s="256" t="s">
        <v>951</v>
      </c>
      <c r="D91" s="256" t="s">
        <v>817</v>
      </c>
      <c r="E91" s="256" t="s">
        <v>813</v>
      </c>
      <c r="F91" s="257" t="s">
        <v>772</v>
      </c>
      <c r="G91" s="185" t="s">
        <v>172</v>
      </c>
      <c r="H91" s="185" t="s">
        <v>748</v>
      </c>
      <c r="I91" s="185" t="s">
        <v>749</v>
      </c>
      <c r="J91" s="185"/>
      <c r="K91" s="258" t="s">
        <v>1215</v>
      </c>
      <c r="L91" s="185"/>
      <c r="M91" s="185"/>
      <c r="N91" s="258" t="s">
        <v>1215</v>
      </c>
      <c r="O91" s="258"/>
      <c r="P91" s="258"/>
      <c r="Q91" s="258"/>
      <c r="R91" s="185"/>
      <c r="S91" s="185"/>
      <c r="T91" s="258"/>
      <c r="U91" s="258"/>
      <c r="V91" s="258"/>
      <c r="W91" s="258" t="s">
        <v>1215</v>
      </c>
      <c r="X91" s="185"/>
      <c r="Y91" s="185"/>
      <c r="Z91" s="258">
        <v>4</v>
      </c>
      <c r="AA91" s="258"/>
      <c r="AB91" s="258">
        <v>67</v>
      </c>
      <c r="AC91" s="258">
        <v>6</v>
      </c>
      <c r="AD91" s="40"/>
      <c r="AE91" s="40"/>
      <c r="AF91" s="40"/>
      <c r="AG91" s="40"/>
    </row>
    <row r="92" spans="1:33" ht="16.5" x14ac:dyDescent="0.25">
      <c r="A92" s="254">
        <v>83</v>
      </c>
      <c r="B92" s="255" t="s">
        <v>750</v>
      </c>
      <c r="C92" s="256" t="s">
        <v>2262</v>
      </c>
      <c r="D92" s="256" t="s">
        <v>818</v>
      </c>
      <c r="E92" s="256" t="s">
        <v>819</v>
      </c>
      <c r="F92" s="257" t="s">
        <v>772</v>
      </c>
      <c r="G92" s="185" t="s">
        <v>61</v>
      </c>
      <c r="H92" s="185" t="s">
        <v>595</v>
      </c>
      <c r="I92" s="185"/>
      <c r="J92" s="185" t="s">
        <v>349</v>
      </c>
      <c r="K92" s="258" t="s">
        <v>1215</v>
      </c>
      <c r="L92" s="185"/>
      <c r="M92" s="185"/>
      <c r="N92" s="258" t="s">
        <v>1215</v>
      </c>
      <c r="O92" s="258"/>
      <c r="P92" s="258"/>
      <c r="Q92" s="258"/>
      <c r="R92" s="185"/>
      <c r="S92" s="185"/>
      <c r="T92" s="258"/>
      <c r="U92" s="258" t="s">
        <v>1215</v>
      </c>
      <c r="V92" s="258"/>
      <c r="W92" s="258"/>
      <c r="X92" s="185"/>
      <c r="Y92" s="185"/>
      <c r="Z92" s="258">
        <v>6</v>
      </c>
      <c r="AA92" s="258"/>
      <c r="AB92" s="258">
        <v>67</v>
      </c>
      <c r="AC92" s="258">
        <v>4</v>
      </c>
      <c r="AD92" s="40"/>
      <c r="AE92" s="40"/>
      <c r="AF92" s="40"/>
      <c r="AG92" s="40"/>
    </row>
    <row r="93" spans="1:33" ht="16.5" x14ac:dyDescent="0.25">
      <c r="A93" s="262">
        <v>84</v>
      </c>
      <c r="B93" s="255" t="s">
        <v>7</v>
      </c>
      <c r="C93" s="256" t="s">
        <v>946</v>
      </c>
      <c r="D93" s="256" t="s">
        <v>820</v>
      </c>
      <c r="E93" s="256" t="s">
        <v>947</v>
      </c>
      <c r="F93" s="257" t="s">
        <v>851</v>
      </c>
      <c r="G93" s="185" t="s">
        <v>775</v>
      </c>
      <c r="H93" s="185" t="s">
        <v>617</v>
      </c>
      <c r="I93" s="185"/>
      <c r="J93" s="185" t="s">
        <v>349</v>
      </c>
      <c r="K93" s="258" t="s">
        <v>1215</v>
      </c>
      <c r="L93" s="185"/>
      <c r="M93" s="185"/>
      <c r="N93" s="258" t="s">
        <v>1215</v>
      </c>
      <c r="O93" s="258"/>
      <c r="P93" s="258"/>
      <c r="Q93" s="258"/>
      <c r="R93" s="185"/>
      <c r="S93" s="185"/>
      <c r="T93" s="258"/>
      <c r="U93" s="258" t="s">
        <v>1215</v>
      </c>
      <c r="V93" s="258"/>
      <c r="W93" s="258"/>
      <c r="X93" s="185"/>
      <c r="Y93" s="185"/>
      <c r="Z93" s="258">
        <v>1</v>
      </c>
      <c r="AA93" s="258"/>
      <c r="AB93" s="258">
        <v>67</v>
      </c>
      <c r="AC93" s="258">
        <v>6</v>
      </c>
      <c r="AD93" s="40"/>
      <c r="AE93" s="40"/>
      <c r="AF93" s="40"/>
      <c r="AG93" s="40"/>
    </row>
    <row r="94" spans="1:33" ht="16.5" x14ac:dyDescent="0.25">
      <c r="A94" s="254">
        <v>85</v>
      </c>
      <c r="B94" s="255" t="s">
        <v>751</v>
      </c>
      <c r="C94" s="256" t="s">
        <v>943</v>
      </c>
      <c r="D94" s="256" t="s">
        <v>823</v>
      </c>
      <c r="E94" s="256" t="s">
        <v>806</v>
      </c>
      <c r="F94" s="257" t="s">
        <v>772</v>
      </c>
      <c r="G94" s="185" t="s">
        <v>775</v>
      </c>
      <c r="H94" s="185" t="s">
        <v>737</v>
      </c>
      <c r="I94" s="185" t="s">
        <v>752</v>
      </c>
      <c r="J94" s="185"/>
      <c r="K94" s="258" t="s">
        <v>1215</v>
      </c>
      <c r="L94" s="185"/>
      <c r="M94" s="185"/>
      <c r="N94" s="258" t="s">
        <v>1215</v>
      </c>
      <c r="O94" s="258"/>
      <c r="P94" s="258"/>
      <c r="Q94" s="258"/>
      <c r="R94" s="185"/>
      <c r="S94" s="185"/>
      <c r="T94" s="258"/>
      <c r="U94" s="258" t="s">
        <v>1215</v>
      </c>
      <c r="V94" s="258"/>
      <c r="W94" s="258"/>
      <c r="X94" s="185"/>
      <c r="Y94" s="185"/>
      <c r="Z94" s="258">
        <v>3</v>
      </c>
      <c r="AA94" s="258"/>
      <c r="AB94" s="258">
        <v>67</v>
      </c>
      <c r="AC94" s="258">
        <v>2</v>
      </c>
      <c r="AD94" s="40"/>
      <c r="AE94" s="40"/>
      <c r="AF94" s="40"/>
      <c r="AG94" s="40"/>
    </row>
    <row r="95" spans="1:33" ht="16.5" x14ac:dyDescent="0.25">
      <c r="A95" s="254">
        <v>86</v>
      </c>
      <c r="B95" s="255" t="s">
        <v>753</v>
      </c>
      <c r="C95" s="259"/>
      <c r="D95" s="256" t="s">
        <v>824</v>
      </c>
      <c r="E95" s="256" t="s">
        <v>825</v>
      </c>
      <c r="F95" s="257" t="s">
        <v>772</v>
      </c>
      <c r="G95" s="185" t="s">
        <v>775</v>
      </c>
      <c r="H95" s="185" t="s">
        <v>754</v>
      </c>
      <c r="I95" s="185" t="s">
        <v>39</v>
      </c>
      <c r="J95" s="185"/>
      <c r="K95" s="258" t="s">
        <v>1215</v>
      </c>
      <c r="L95" s="185"/>
      <c r="M95" s="185"/>
      <c r="N95" s="258" t="s">
        <v>1215</v>
      </c>
      <c r="O95" s="258"/>
      <c r="P95" s="258"/>
      <c r="Q95" s="258"/>
      <c r="R95" s="185"/>
      <c r="S95" s="185"/>
      <c r="T95" s="258"/>
      <c r="U95" s="258" t="s">
        <v>1215</v>
      </c>
      <c r="V95" s="258"/>
      <c r="W95" s="258"/>
      <c r="X95" s="185"/>
      <c r="Y95" s="185"/>
      <c r="Z95" s="258">
        <v>4</v>
      </c>
      <c r="AA95" s="258"/>
      <c r="AB95" s="258">
        <v>28</v>
      </c>
      <c r="AC95" s="258">
        <v>3</v>
      </c>
      <c r="AD95" s="40"/>
      <c r="AE95" s="40"/>
      <c r="AF95" s="40"/>
      <c r="AG95" s="40"/>
    </row>
    <row r="96" spans="1:33" ht="16.5" x14ac:dyDescent="0.25">
      <c r="A96" s="254">
        <v>87</v>
      </c>
      <c r="B96" s="255" t="s">
        <v>755</v>
      </c>
      <c r="C96" s="256" t="s">
        <v>1038</v>
      </c>
      <c r="D96" s="256" t="s">
        <v>826</v>
      </c>
      <c r="E96" s="256" t="s">
        <v>771</v>
      </c>
      <c r="F96" s="257" t="s">
        <v>772</v>
      </c>
      <c r="G96" s="185" t="s">
        <v>61</v>
      </c>
      <c r="H96" s="185" t="s">
        <v>595</v>
      </c>
      <c r="I96" s="185" t="s">
        <v>756</v>
      </c>
      <c r="J96" s="185"/>
      <c r="K96" s="258" t="s">
        <v>1215</v>
      </c>
      <c r="L96" s="185"/>
      <c r="M96" s="185"/>
      <c r="N96" s="258" t="s">
        <v>1215</v>
      </c>
      <c r="O96" s="258"/>
      <c r="P96" s="258"/>
      <c r="Q96" s="258"/>
      <c r="R96" s="185"/>
      <c r="S96" s="185"/>
      <c r="T96" s="258" t="s">
        <v>1215</v>
      </c>
      <c r="U96" s="258"/>
      <c r="V96" s="258"/>
      <c r="W96" s="258"/>
      <c r="X96" s="185"/>
      <c r="Y96" s="185"/>
      <c r="Z96" s="258">
        <v>6</v>
      </c>
      <c r="AA96" s="258"/>
      <c r="AB96" s="258">
        <v>67</v>
      </c>
      <c r="AC96" s="258">
        <v>3</v>
      </c>
      <c r="AD96" s="40"/>
      <c r="AE96" s="40"/>
      <c r="AF96" s="40"/>
      <c r="AG96" s="40"/>
    </row>
    <row r="97" spans="1:33" ht="16.5" x14ac:dyDescent="0.25">
      <c r="A97" s="254">
        <v>88</v>
      </c>
      <c r="B97" s="255" t="s">
        <v>757</v>
      </c>
      <c r="C97" s="256" t="s">
        <v>970</v>
      </c>
      <c r="D97" s="256" t="s">
        <v>827</v>
      </c>
      <c r="E97" s="256" t="s">
        <v>828</v>
      </c>
      <c r="F97" s="257" t="s">
        <v>787</v>
      </c>
      <c r="G97" s="185" t="s">
        <v>775</v>
      </c>
      <c r="H97" s="185" t="s">
        <v>758</v>
      </c>
      <c r="I97" s="185" t="s">
        <v>759</v>
      </c>
      <c r="J97" s="185"/>
      <c r="K97" s="258" t="s">
        <v>1215</v>
      </c>
      <c r="L97" s="185"/>
      <c r="M97" s="185"/>
      <c r="N97" s="258" t="s">
        <v>1215</v>
      </c>
      <c r="O97" s="258"/>
      <c r="P97" s="258"/>
      <c r="Q97" s="258"/>
      <c r="R97" s="185"/>
      <c r="S97" s="185"/>
      <c r="T97" s="258"/>
      <c r="U97" s="258" t="s">
        <v>1215</v>
      </c>
      <c r="V97" s="258"/>
      <c r="W97" s="258"/>
      <c r="X97" s="185"/>
      <c r="Y97" s="185"/>
      <c r="Z97" s="258">
        <v>5</v>
      </c>
      <c r="AA97" s="258"/>
      <c r="AB97" s="258">
        <v>28</v>
      </c>
      <c r="AC97" s="263">
        <v>2</v>
      </c>
      <c r="AD97" s="170"/>
      <c r="AE97" s="40"/>
      <c r="AF97" s="40"/>
      <c r="AG97" s="40"/>
    </row>
    <row r="98" spans="1:33" ht="16.5" x14ac:dyDescent="0.25">
      <c r="A98" s="254">
        <v>89</v>
      </c>
      <c r="B98" s="255" t="s">
        <v>760</v>
      </c>
      <c r="C98" s="256" t="s">
        <v>971</v>
      </c>
      <c r="D98" s="256" t="s">
        <v>829</v>
      </c>
      <c r="E98" s="256" t="s">
        <v>830</v>
      </c>
      <c r="F98" s="257" t="s">
        <v>772</v>
      </c>
      <c r="G98" s="185" t="s">
        <v>775</v>
      </c>
      <c r="H98" s="185" t="s">
        <v>761</v>
      </c>
      <c r="I98" s="185" t="s">
        <v>762</v>
      </c>
      <c r="J98" s="185"/>
      <c r="K98" s="258" t="s">
        <v>1215</v>
      </c>
      <c r="L98" s="185"/>
      <c r="M98" s="185"/>
      <c r="N98" s="258" t="s">
        <v>1215</v>
      </c>
      <c r="O98" s="258"/>
      <c r="P98" s="258"/>
      <c r="Q98" s="258"/>
      <c r="R98" s="185"/>
      <c r="S98" s="185"/>
      <c r="T98" s="258"/>
      <c r="U98" s="258" t="s">
        <v>1215</v>
      </c>
      <c r="V98" s="258"/>
      <c r="W98" s="258"/>
      <c r="X98" s="185"/>
      <c r="Y98" s="185"/>
      <c r="Z98" s="258">
        <v>4</v>
      </c>
      <c r="AA98" s="258"/>
      <c r="AB98" s="258">
        <v>28</v>
      </c>
      <c r="AC98" s="258">
        <v>2</v>
      </c>
      <c r="AD98" s="40"/>
      <c r="AE98" s="40"/>
      <c r="AF98" s="40"/>
      <c r="AG98" s="40"/>
    </row>
    <row r="99" spans="1:33" ht="16.5" x14ac:dyDescent="0.25">
      <c r="A99" s="254">
        <v>90</v>
      </c>
      <c r="B99" s="255" t="s">
        <v>763</v>
      </c>
      <c r="C99" s="256" t="s">
        <v>980</v>
      </c>
      <c r="D99" s="256" t="s">
        <v>831</v>
      </c>
      <c r="E99" s="256" t="s">
        <v>832</v>
      </c>
      <c r="F99" s="257" t="s">
        <v>772</v>
      </c>
      <c r="G99" s="185" t="s">
        <v>775</v>
      </c>
      <c r="H99" s="185" t="s">
        <v>764</v>
      </c>
      <c r="I99" s="185" t="s">
        <v>349</v>
      </c>
      <c r="J99" s="185"/>
      <c r="K99" s="258" t="s">
        <v>1215</v>
      </c>
      <c r="L99" s="185"/>
      <c r="M99" s="185"/>
      <c r="N99" s="258" t="s">
        <v>1215</v>
      </c>
      <c r="O99" s="258"/>
      <c r="P99" s="258"/>
      <c r="Q99" s="258"/>
      <c r="R99" s="185"/>
      <c r="S99" s="185"/>
      <c r="T99" s="258"/>
      <c r="U99" s="258" t="s">
        <v>1215</v>
      </c>
      <c r="V99" s="258"/>
      <c r="W99" s="258"/>
      <c r="X99" s="185"/>
      <c r="Y99" s="185"/>
      <c r="Z99" s="258">
        <v>5</v>
      </c>
      <c r="AA99" s="258"/>
      <c r="AB99" s="258">
        <v>54</v>
      </c>
      <c r="AC99" s="258">
        <v>2</v>
      </c>
      <c r="AD99" s="40"/>
      <c r="AE99" s="40"/>
      <c r="AF99" s="40"/>
      <c r="AG99" s="40"/>
    </row>
    <row r="100" spans="1:33" ht="16.5" x14ac:dyDescent="0.25">
      <c r="A100" s="254">
        <v>91</v>
      </c>
      <c r="B100" s="255" t="s">
        <v>765</v>
      </c>
      <c r="C100" s="256" t="s">
        <v>984</v>
      </c>
      <c r="D100" s="256" t="s">
        <v>833</v>
      </c>
      <c r="E100" s="256" t="s">
        <v>834</v>
      </c>
      <c r="F100" s="257" t="s">
        <v>778</v>
      </c>
      <c r="G100" s="185" t="s">
        <v>775</v>
      </c>
      <c r="H100" s="185" t="s">
        <v>764</v>
      </c>
      <c r="I100" s="185" t="s">
        <v>766</v>
      </c>
      <c r="J100" s="185"/>
      <c r="K100" s="258" t="s">
        <v>1215</v>
      </c>
      <c r="L100" s="185"/>
      <c r="M100" s="185"/>
      <c r="N100" s="258" t="s">
        <v>1215</v>
      </c>
      <c r="O100" s="258"/>
      <c r="P100" s="258"/>
      <c r="Q100" s="258"/>
      <c r="R100" s="185"/>
      <c r="S100" s="185"/>
      <c r="T100" s="258"/>
      <c r="U100" s="258" t="s">
        <v>1215</v>
      </c>
      <c r="V100" s="258"/>
      <c r="W100" s="258"/>
      <c r="X100" s="185"/>
      <c r="Y100" s="185"/>
      <c r="Z100" s="258">
        <v>4</v>
      </c>
      <c r="AA100" s="258"/>
      <c r="AB100" s="258">
        <v>28</v>
      </c>
      <c r="AC100" s="258">
        <v>2</v>
      </c>
      <c r="AD100" s="40"/>
      <c r="AE100" s="40"/>
      <c r="AF100" s="40"/>
      <c r="AG100" s="40"/>
    </row>
    <row r="101" spans="1:33" ht="16.5" x14ac:dyDescent="0.25">
      <c r="A101" s="254">
        <v>92</v>
      </c>
      <c r="B101" s="255" t="s">
        <v>767</v>
      </c>
      <c r="C101" s="256" t="s">
        <v>67</v>
      </c>
      <c r="D101" s="256" t="s">
        <v>831</v>
      </c>
      <c r="E101" s="256" t="s">
        <v>832</v>
      </c>
      <c r="F101" s="257" t="s">
        <v>772</v>
      </c>
      <c r="G101" s="185" t="s">
        <v>775</v>
      </c>
      <c r="H101" s="185" t="s">
        <v>419</v>
      </c>
      <c r="I101" s="185" t="s">
        <v>184</v>
      </c>
      <c r="J101" s="185"/>
      <c r="K101" s="258" t="s">
        <v>1215</v>
      </c>
      <c r="L101" s="185"/>
      <c r="M101" s="185"/>
      <c r="N101" s="258" t="s">
        <v>1215</v>
      </c>
      <c r="O101" s="258"/>
      <c r="P101" s="258"/>
      <c r="Q101" s="258"/>
      <c r="R101" s="185"/>
      <c r="S101" s="185"/>
      <c r="T101" s="258"/>
      <c r="U101" s="258" t="s">
        <v>1215</v>
      </c>
      <c r="V101" s="258"/>
      <c r="W101" s="258"/>
      <c r="X101" s="185"/>
      <c r="Y101" s="185"/>
      <c r="Z101" s="258">
        <v>6</v>
      </c>
      <c r="AA101" s="258"/>
      <c r="AB101" s="258">
        <v>28</v>
      </c>
      <c r="AC101" s="258">
        <v>2</v>
      </c>
      <c r="AD101" s="40"/>
      <c r="AE101" s="40"/>
      <c r="AF101" s="40"/>
      <c r="AG101" s="40"/>
    </row>
    <row r="102" spans="1:33" ht="16.5" x14ac:dyDescent="0.25">
      <c r="A102" s="254">
        <v>93</v>
      </c>
      <c r="B102" s="259" t="s">
        <v>202</v>
      </c>
      <c r="C102" s="256" t="s">
        <v>889</v>
      </c>
      <c r="D102" s="256" t="s">
        <v>898</v>
      </c>
      <c r="E102" s="256" t="s">
        <v>774</v>
      </c>
      <c r="F102" s="257" t="s">
        <v>772</v>
      </c>
      <c r="G102" s="185" t="s">
        <v>775</v>
      </c>
      <c r="H102" s="185" t="s">
        <v>724</v>
      </c>
      <c r="I102" s="185" t="s">
        <v>888</v>
      </c>
      <c r="J102" s="264"/>
      <c r="K102" s="253" t="s">
        <v>1215</v>
      </c>
      <c r="L102" s="264"/>
      <c r="M102" s="264"/>
      <c r="N102" s="253" t="s">
        <v>1215</v>
      </c>
      <c r="O102" s="253"/>
      <c r="P102" s="253"/>
      <c r="Q102" s="253"/>
      <c r="R102" s="264"/>
      <c r="S102" s="264"/>
      <c r="T102" s="253"/>
      <c r="U102" s="253" t="s">
        <v>1215</v>
      </c>
      <c r="V102" s="253"/>
      <c r="W102" s="253"/>
      <c r="X102" s="264"/>
      <c r="Y102" s="264"/>
      <c r="Z102" s="253">
        <v>5</v>
      </c>
      <c r="AA102" s="253"/>
      <c r="AB102" s="258">
        <v>67</v>
      </c>
      <c r="AC102" s="258">
        <v>3</v>
      </c>
      <c r="AD102" s="40"/>
      <c r="AE102" s="40"/>
      <c r="AF102" s="40"/>
      <c r="AG102" s="40"/>
    </row>
    <row r="103" spans="1:33" ht="16.5" x14ac:dyDescent="0.25">
      <c r="A103" s="254">
        <v>94</v>
      </c>
      <c r="B103" s="259" t="s">
        <v>893</v>
      </c>
      <c r="C103" s="256" t="s">
        <v>891</v>
      </c>
      <c r="D103" s="256" t="s">
        <v>900</v>
      </c>
      <c r="E103" s="256" t="s">
        <v>773</v>
      </c>
      <c r="F103" s="257" t="s">
        <v>772</v>
      </c>
      <c r="G103" s="185" t="s">
        <v>775</v>
      </c>
      <c r="H103" s="185" t="s">
        <v>724</v>
      </c>
      <c r="I103" s="185" t="s">
        <v>894</v>
      </c>
      <c r="J103" s="185"/>
      <c r="K103" s="258" t="s">
        <v>1215</v>
      </c>
      <c r="L103" s="185"/>
      <c r="M103" s="185"/>
      <c r="N103" s="258" t="s">
        <v>1215</v>
      </c>
      <c r="O103" s="258"/>
      <c r="P103" s="258"/>
      <c r="Q103" s="258"/>
      <c r="R103" s="185"/>
      <c r="S103" s="185"/>
      <c r="T103" s="258"/>
      <c r="U103" s="258" t="s">
        <v>1215</v>
      </c>
      <c r="V103" s="258"/>
      <c r="W103" s="258"/>
      <c r="X103" s="185"/>
      <c r="Y103" s="185"/>
      <c r="Z103" s="258">
        <v>2</v>
      </c>
      <c r="AA103" s="258"/>
      <c r="AB103" s="258">
        <v>67</v>
      </c>
      <c r="AC103" s="258">
        <v>2</v>
      </c>
      <c r="AD103" s="40"/>
      <c r="AE103" s="40"/>
      <c r="AF103" s="40"/>
      <c r="AG103" s="40"/>
    </row>
    <row r="104" spans="1:33" ht="16.5" x14ac:dyDescent="0.25">
      <c r="A104" s="254">
        <v>95</v>
      </c>
      <c r="B104" s="259" t="s">
        <v>895</v>
      </c>
      <c r="C104" s="256" t="s">
        <v>915</v>
      </c>
      <c r="D104" s="256" t="s">
        <v>902</v>
      </c>
      <c r="E104" s="256" t="s">
        <v>916</v>
      </c>
      <c r="F104" s="257" t="s">
        <v>772</v>
      </c>
      <c r="G104" s="257"/>
      <c r="H104" s="185" t="s">
        <v>896</v>
      </c>
      <c r="I104" s="185" t="s">
        <v>897</v>
      </c>
      <c r="J104" s="185"/>
      <c r="K104" s="258" t="s">
        <v>1215</v>
      </c>
      <c r="L104" s="185"/>
      <c r="M104" s="185"/>
      <c r="N104" s="258" t="s">
        <v>1215</v>
      </c>
      <c r="O104" s="258"/>
      <c r="P104" s="258"/>
      <c r="Q104" s="258"/>
      <c r="R104" s="185"/>
      <c r="S104" s="185"/>
      <c r="T104" s="258"/>
      <c r="U104" s="258" t="s">
        <v>1215</v>
      </c>
      <c r="V104" s="258"/>
      <c r="W104" s="258"/>
      <c r="X104" s="185"/>
      <c r="Y104" s="185"/>
      <c r="Z104" s="258">
        <v>4</v>
      </c>
      <c r="AA104" s="258"/>
      <c r="AB104" s="258">
        <v>28</v>
      </c>
      <c r="AC104" s="258">
        <v>2</v>
      </c>
      <c r="AD104" s="40"/>
      <c r="AE104" s="40"/>
      <c r="AF104" s="40"/>
      <c r="AG104" s="40"/>
    </row>
    <row r="105" spans="1:33" ht="16.5" x14ac:dyDescent="0.25">
      <c r="A105" s="254">
        <v>96</v>
      </c>
      <c r="B105" s="259" t="s">
        <v>594</v>
      </c>
      <c r="C105" s="256" t="s">
        <v>1004</v>
      </c>
      <c r="D105" s="256" t="s">
        <v>904</v>
      </c>
      <c r="E105" s="256" t="s">
        <v>1005</v>
      </c>
      <c r="F105" s="257" t="s">
        <v>772</v>
      </c>
      <c r="G105" s="257" t="s">
        <v>1006</v>
      </c>
      <c r="H105" s="185" t="s">
        <v>595</v>
      </c>
      <c r="I105" s="185" t="s">
        <v>905</v>
      </c>
      <c r="J105" s="185"/>
      <c r="K105" s="258" t="s">
        <v>1215</v>
      </c>
      <c r="L105" s="185"/>
      <c r="M105" s="185"/>
      <c r="N105" s="258" t="s">
        <v>1215</v>
      </c>
      <c r="O105" s="258"/>
      <c r="P105" s="258"/>
      <c r="Q105" s="258"/>
      <c r="R105" s="185"/>
      <c r="S105" s="185"/>
      <c r="T105" s="258" t="s">
        <v>1215</v>
      </c>
      <c r="U105" s="258"/>
      <c r="V105" s="258"/>
      <c r="W105" s="258"/>
      <c r="X105" s="185"/>
      <c r="Y105" s="185"/>
      <c r="Z105" s="258">
        <v>3</v>
      </c>
      <c r="AA105" s="258"/>
      <c r="AB105" s="258">
        <v>54</v>
      </c>
      <c r="AC105" s="258">
        <v>4</v>
      </c>
      <c r="AD105" s="40"/>
      <c r="AE105" s="40"/>
      <c r="AF105" s="40"/>
      <c r="AG105" s="40"/>
    </row>
    <row r="106" spans="1:33" ht="16.5" x14ac:dyDescent="0.25">
      <c r="A106" s="254">
        <v>97</v>
      </c>
      <c r="B106" s="259" t="s">
        <v>1011</v>
      </c>
      <c r="C106" s="256"/>
      <c r="D106" s="256" t="s">
        <v>1012</v>
      </c>
      <c r="E106" s="256" t="s">
        <v>1013</v>
      </c>
      <c r="F106" s="257" t="s">
        <v>772</v>
      </c>
      <c r="G106" s="185" t="s">
        <v>775</v>
      </c>
      <c r="H106" s="185" t="s">
        <v>1014</v>
      </c>
      <c r="I106" s="185" t="s">
        <v>1015</v>
      </c>
      <c r="J106" s="185"/>
      <c r="K106" s="258" t="s">
        <v>1215</v>
      </c>
      <c r="L106" s="185"/>
      <c r="M106" s="185"/>
      <c r="N106" s="258" t="s">
        <v>1215</v>
      </c>
      <c r="O106" s="258"/>
      <c r="P106" s="258"/>
      <c r="Q106" s="258"/>
      <c r="R106" s="185"/>
      <c r="S106" s="185"/>
      <c r="T106" s="258"/>
      <c r="U106" s="258" t="s">
        <v>1215</v>
      </c>
      <c r="V106" s="258"/>
      <c r="W106" s="258"/>
      <c r="X106" s="185"/>
      <c r="Y106" s="185"/>
      <c r="Z106" s="258">
        <v>2</v>
      </c>
      <c r="AA106" s="258"/>
      <c r="AB106" s="258">
        <v>54</v>
      </c>
      <c r="AC106" s="258">
        <v>3</v>
      </c>
      <c r="AD106" s="40"/>
      <c r="AE106" s="40"/>
      <c r="AF106" s="40"/>
      <c r="AG106" s="40"/>
    </row>
    <row r="107" spans="1:33" ht="16.5" x14ac:dyDescent="0.25">
      <c r="A107" s="254">
        <v>98</v>
      </c>
      <c r="B107" s="259" t="s">
        <v>1044</v>
      </c>
      <c r="C107" s="256" t="s">
        <v>1045</v>
      </c>
      <c r="D107" s="256" t="s">
        <v>1046</v>
      </c>
      <c r="E107" s="256" t="s">
        <v>1047</v>
      </c>
      <c r="F107" s="257" t="s">
        <v>1048</v>
      </c>
      <c r="G107" s="257" t="s">
        <v>1006</v>
      </c>
      <c r="H107" s="185"/>
      <c r="I107" s="185"/>
      <c r="J107" s="185" t="s">
        <v>349</v>
      </c>
      <c r="K107" s="258" t="s">
        <v>1215</v>
      </c>
      <c r="L107" s="185"/>
      <c r="M107" s="185"/>
      <c r="N107" s="258" t="s">
        <v>1215</v>
      </c>
      <c r="O107" s="258"/>
      <c r="P107" s="258"/>
      <c r="Q107" s="258"/>
      <c r="R107" s="185"/>
      <c r="S107" s="185"/>
      <c r="T107" s="258" t="s">
        <v>1215</v>
      </c>
      <c r="U107" s="258"/>
      <c r="V107" s="258"/>
      <c r="W107" s="258"/>
      <c r="X107" s="185"/>
      <c r="Y107" s="185"/>
      <c r="Z107" s="258">
        <v>3</v>
      </c>
      <c r="AA107" s="258"/>
      <c r="AB107" s="258">
        <v>54</v>
      </c>
      <c r="AC107" s="258">
        <v>6</v>
      </c>
      <c r="AD107" s="40"/>
      <c r="AE107" s="40"/>
      <c r="AF107" s="40"/>
      <c r="AG107" s="40"/>
    </row>
    <row r="108" spans="1:33" ht="16.5" x14ac:dyDescent="0.25">
      <c r="A108" s="254">
        <v>99</v>
      </c>
      <c r="B108" s="259" t="s">
        <v>1052</v>
      </c>
      <c r="C108" s="256" t="s">
        <v>1054</v>
      </c>
      <c r="D108" s="256" t="s">
        <v>1053</v>
      </c>
      <c r="E108" s="260">
        <v>44424</v>
      </c>
      <c r="F108" s="257" t="s">
        <v>772</v>
      </c>
      <c r="G108" s="257" t="s">
        <v>1006</v>
      </c>
      <c r="H108" s="185"/>
      <c r="I108" s="185" t="s">
        <v>583</v>
      </c>
      <c r="J108" s="185"/>
      <c r="K108" s="258" t="s">
        <v>1215</v>
      </c>
      <c r="L108" s="185"/>
      <c r="M108" s="185"/>
      <c r="N108" s="258" t="s">
        <v>1215</v>
      </c>
      <c r="O108" s="258"/>
      <c r="P108" s="258"/>
      <c r="Q108" s="258"/>
      <c r="R108" s="185"/>
      <c r="S108" s="185"/>
      <c r="T108" s="258" t="s">
        <v>1215</v>
      </c>
      <c r="U108" s="258"/>
      <c r="V108" s="258"/>
      <c r="W108" s="258"/>
      <c r="X108" s="185"/>
      <c r="Y108" s="185"/>
      <c r="Z108" s="258">
        <v>4</v>
      </c>
      <c r="AA108" s="258"/>
      <c r="AB108" s="258">
        <v>67</v>
      </c>
      <c r="AC108" s="258">
        <v>3</v>
      </c>
      <c r="AD108" s="40"/>
      <c r="AE108" s="177"/>
      <c r="AF108" s="177"/>
      <c r="AG108" s="177"/>
    </row>
    <row r="109" spans="1:33" ht="16.5" x14ac:dyDescent="0.25">
      <c r="A109" s="254">
        <v>100</v>
      </c>
      <c r="B109" s="259" t="s">
        <v>1055</v>
      </c>
      <c r="C109" s="256" t="s">
        <v>1056</v>
      </c>
      <c r="D109" s="256" t="s">
        <v>1057</v>
      </c>
      <c r="E109" s="260">
        <v>44419</v>
      </c>
      <c r="F109" s="257" t="s">
        <v>772</v>
      </c>
      <c r="G109" s="257" t="s">
        <v>1006</v>
      </c>
      <c r="H109" s="185"/>
      <c r="I109" s="185"/>
      <c r="J109" s="185" t="s">
        <v>1058</v>
      </c>
      <c r="K109" s="258" t="s">
        <v>1215</v>
      </c>
      <c r="L109" s="185"/>
      <c r="M109" s="185"/>
      <c r="N109" s="258" t="s">
        <v>1215</v>
      </c>
      <c r="O109" s="258"/>
      <c r="P109" s="258"/>
      <c r="Q109" s="258"/>
      <c r="R109" s="185"/>
      <c r="S109" s="185"/>
      <c r="T109" s="258" t="s">
        <v>1215</v>
      </c>
      <c r="U109" s="258"/>
      <c r="V109" s="258"/>
      <c r="W109" s="258"/>
      <c r="X109" s="185"/>
      <c r="Y109" s="185"/>
      <c r="Z109" s="258">
        <v>4</v>
      </c>
      <c r="AA109" s="258"/>
      <c r="AB109" s="258">
        <v>54</v>
      </c>
      <c r="AC109" s="258">
        <v>2</v>
      </c>
      <c r="AD109" s="40"/>
      <c r="AE109" s="177"/>
      <c r="AF109" s="177"/>
      <c r="AG109" s="177"/>
    </row>
    <row r="110" spans="1:33" ht="16.5" x14ac:dyDescent="0.25">
      <c r="A110" s="254">
        <v>101</v>
      </c>
      <c r="B110" s="259" t="s">
        <v>2060</v>
      </c>
      <c r="C110" s="256" t="s">
        <v>2061</v>
      </c>
      <c r="D110" s="256" t="s">
        <v>2062</v>
      </c>
      <c r="E110" s="260">
        <v>43794</v>
      </c>
      <c r="F110" s="257" t="s">
        <v>2063</v>
      </c>
      <c r="G110" s="185" t="s">
        <v>775</v>
      </c>
      <c r="H110" s="185" t="s">
        <v>2064</v>
      </c>
      <c r="I110" s="185"/>
      <c r="J110" s="185" t="s">
        <v>2065</v>
      </c>
      <c r="K110" s="258" t="s">
        <v>1215</v>
      </c>
      <c r="L110" s="185"/>
      <c r="M110" s="185"/>
      <c r="N110" s="258" t="s">
        <v>1215</v>
      </c>
      <c r="O110" s="258"/>
      <c r="P110" s="258"/>
      <c r="Q110" s="258"/>
      <c r="R110" s="185"/>
      <c r="S110" s="185"/>
      <c r="T110" s="258"/>
      <c r="U110" s="258" t="s">
        <v>1215</v>
      </c>
      <c r="V110" s="258"/>
      <c r="W110" s="258"/>
      <c r="X110" s="185"/>
      <c r="Y110" s="185"/>
      <c r="Z110" s="258">
        <v>3</v>
      </c>
      <c r="AA110" s="258"/>
      <c r="AB110" s="258">
        <v>54</v>
      </c>
      <c r="AC110" s="258">
        <v>5</v>
      </c>
      <c r="AD110" s="177"/>
      <c r="AE110" s="177"/>
      <c r="AF110" s="177"/>
      <c r="AG110" s="177"/>
    </row>
    <row r="111" spans="1:33" ht="16.5" x14ac:dyDescent="0.25">
      <c r="A111" s="254">
        <v>102</v>
      </c>
      <c r="B111" s="259" t="s">
        <v>463</v>
      </c>
      <c r="C111" s="256" t="s">
        <v>2069</v>
      </c>
      <c r="D111" s="256" t="s">
        <v>2070</v>
      </c>
      <c r="E111" s="260">
        <v>44573</v>
      </c>
      <c r="F111" s="185" t="s">
        <v>2071</v>
      </c>
      <c r="G111" s="185" t="s">
        <v>775</v>
      </c>
      <c r="H111" s="265" t="s">
        <v>2072</v>
      </c>
      <c r="I111" s="185"/>
      <c r="J111" s="185" t="s">
        <v>2073</v>
      </c>
      <c r="K111" s="258" t="s">
        <v>1215</v>
      </c>
      <c r="L111" s="185"/>
      <c r="M111" s="185"/>
      <c r="N111" s="258" t="s">
        <v>1215</v>
      </c>
      <c r="O111" s="258"/>
      <c r="P111" s="258"/>
      <c r="Q111" s="258"/>
      <c r="R111" s="185"/>
      <c r="S111" s="185"/>
      <c r="T111" s="258" t="s">
        <v>1215</v>
      </c>
      <c r="U111" s="258"/>
      <c r="V111" s="258"/>
      <c r="W111" s="258"/>
      <c r="X111" s="185"/>
      <c r="Y111" s="185"/>
      <c r="Z111" s="258">
        <v>3</v>
      </c>
      <c r="AA111" s="258"/>
      <c r="AB111" s="258">
        <v>54</v>
      </c>
      <c r="AC111" s="258">
        <v>5</v>
      </c>
      <c r="AD111" s="177"/>
      <c r="AE111" s="177"/>
      <c r="AF111" s="177"/>
      <c r="AG111" s="177"/>
    </row>
    <row r="112" spans="1:33" ht="16.5" x14ac:dyDescent="0.25">
      <c r="A112" s="254">
        <v>103</v>
      </c>
      <c r="B112" s="259" t="s">
        <v>1596</v>
      </c>
      <c r="C112" s="256" t="s">
        <v>2175</v>
      </c>
      <c r="D112" s="256" t="s">
        <v>2176</v>
      </c>
      <c r="E112" s="260">
        <v>44420</v>
      </c>
      <c r="F112" s="185" t="s">
        <v>2071</v>
      </c>
      <c r="G112" s="185" t="s">
        <v>775</v>
      </c>
      <c r="H112" s="266" t="s">
        <v>2177</v>
      </c>
      <c r="I112" s="185"/>
      <c r="J112" s="185" t="s">
        <v>695</v>
      </c>
      <c r="K112" s="258" t="s">
        <v>1215</v>
      </c>
      <c r="L112" s="185"/>
      <c r="M112" s="185"/>
      <c r="N112" s="258" t="s">
        <v>1215</v>
      </c>
      <c r="O112" s="258"/>
      <c r="P112" s="258"/>
      <c r="Q112" s="258"/>
      <c r="R112" s="185"/>
      <c r="S112" s="185"/>
      <c r="T112" s="258"/>
      <c r="U112" s="258" t="s">
        <v>1215</v>
      </c>
      <c r="V112" s="258"/>
      <c r="W112" s="258"/>
      <c r="X112" s="185"/>
      <c r="Y112" s="185"/>
      <c r="Z112" s="258">
        <v>4</v>
      </c>
      <c r="AA112" s="258"/>
      <c r="AB112" s="258">
        <v>54</v>
      </c>
      <c r="AC112" s="258">
        <v>5</v>
      </c>
      <c r="AD112" s="177"/>
      <c r="AE112" s="177"/>
      <c r="AF112" s="177"/>
      <c r="AG112" s="177"/>
    </row>
    <row r="113" spans="1:33" ht="16.5" x14ac:dyDescent="0.25">
      <c r="A113" s="254">
        <v>104</v>
      </c>
      <c r="B113" s="259" t="s">
        <v>1406</v>
      </c>
      <c r="C113" s="256" t="s">
        <v>2181</v>
      </c>
      <c r="D113" s="256" t="s">
        <v>2182</v>
      </c>
      <c r="E113" s="260">
        <v>44371</v>
      </c>
      <c r="F113" s="185" t="s">
        <v>2071</v>
      </c>
      <c r="G113" s="257" t="s">
        <v>1006</v>
      </c>
      <c r="H113" s="265"/>
      <c r="I113" s="185"/>
      <c r="J113" s="185" t="s">
        <v>583</v>
      </c>
      <c r="K113" s="258" t="s">
        <v>1215</v>
      </c>
      <c r="L113" s="185"/>
      <c r="M113" s="185"/>
      <c r="N113" s="258" t="s">
        <v>1215</v>
      </c>
      <c r="O113" s="258"/>
      <c r="P113" s="258"/>
      <c r="Q113" s="258"/>
      <c r="R113" s="185"/>
      <c r="S113" s="185"/>
      <c r="T113" s="258" t="s">
        <v>1215</v>
      </c>
      <c r="U113" s="258"/>
      <c r="V113" s="258"/>
      <c r="W113" s="258"/>
      <c r="X113" s="185"/>
      <c r="Y113" s="185"/>
      <c r="Z113" s="258">
        <v>4</v>
      </c>
      <c r="AA113" s="258"/>
      <c r="AB113" s="258">
        <v>54</v>
      </c>
      <c r="AC113" s="258">
        <v>2</v>
      </c>
      <c r="AD113" s="177"/>
      <c r="AE113" s="177"/>
      <c r="AF113" s="177"/>
      <c r="AG113" s="177"/>
    </row>
    <row r="114" spans="1:33" ht="16.5" x14ac:dyDescent="0.25">
      <c r="A114" s="254">
        <v>105</v>
      </c>
      <c r="B114" s="259" t="s">
        <v>2187</v>
      </c>
      <c r="C114" s="256" t="s">
        <v>2188</v>
      </c>
      <c r="D114" s="259">
        <v>151547288</v>
      </c>
      <c r="E114" s="260">
        <v>41765</v>
      </c>
      <c r="F114" s="185" t="s">
        <v>2189</v>
      </c>
      <c r="G114" s="185" t="s">
        <v>2190</v>
      </c>
      <c r="H114" s="185" t="s">
        <v>2210</v>
      </c>
      <c r="I114" s="185"/>
      <c r="J114" s="185" t="s">
        <v>2191</v>
      </c>
      <c r="K114" s="258" t="s">
        <v>1215</v>
      </c>
      <c r="L114" s="185"/>
      <c r="M114" s="258"/>
      <c r="N114" s="258" t="s">
        <v>1215</v>
      </c>
      <c r="O114" s="258"/>
      <c r="P114" s="265"/>
      <c r="Q114" s="258"/>
      <c r="R114" s="185"/>
      <c r="S114" s="185"/>
      <c r="T114" s="258"/>
      <c r="U114" s="258" t="s">
        <v>1215</v>
      </c>
      <c r="V114" s="258"/>
      <c r="W114" s="258"/>
      <c r="X114" s="185"/>
      <c r="Y114" s="185"/>
      <c r="Z114" s="258">
        <v>6</v>
      </c>
      <c r="AA114" s="258"/>
      <c r="AB114" s="258">
        <v>54</v>
      </c>
      <c r="AC114" s="258">
        <v>6</v>
      </c>
      <c r="AD114" s="177"/>
      <c r="AE114" s="177"/>
      <c r="AF114" s="177"/>
      <c r="AG114" s="177"/>
    </row>
    <row r="115" spans="1:33" ht="16.5" x14ac:dyDescent="0.25">
      <c r="A115" s="254">
        <v>106</v>
      </c>
      <c r="B115" s="259" t="s">
        <v>2199</v>
      </c>
      <c r="C115" s="256" t="s">
        <v>2200</v>
      </c>
      <c r="D115" s="256" t="s">
        <v>2201</v>
      </c>
      <c r="E115" s="260">
        <v>44455</v>
      </c>
      <c r="F115" s="185" t="s">
        <v>2071</v>
      </c>
      <c r="G115" s="185" t="s">
        <v>2190</v>
      </c>
      <c r="H115" s="185" t="s">
        <v>2210</v>
      </c>
      <c r="I115" s="185"/>
      <c r="J115" s="185" t="s">
        <v>2191</v>
      </c>
      <c r="K115" s="258" t="s">
        <v>1215</v>
      </c>
      <c r="L115" s="185"/>
      <c r="M115" s="258"/>
      <c r="N115" s="258" t="s">
        <v>1215</v>
      </c>
      <c r="O115" s="258"/>
      <c r="P115" s="265"/>
      <c r="Q115" s="258"/>
      <c r="R115" s="185"/>
      <c r="S115" s="185"/>
      <c r="T115" s="258"/>
      <c r="U115" s="258" t="s">
        <v>1215</v>
      </c>
      <c r="V115" s="258"/>
      <c r="W115" s="258"/>
      <c r="X115" s="185"/>
      <c r="Y115" s="185"/>
      <c r="Z115" s="258">
        <v>4</v>
      </c>
      <c r="AA115" s="258"/>
      <c r="AB115" s="258">
        <v>54</v>
      </c>
      <c r="AC115" s="258">
        <v>6</v>
      </c>
      <c r="AD115" s="177"/>
      <c r="AE115" s="177"/>
      <c r="AF115" s="177"/>
      <c r="AG115" s="177"/>
    </row>
    <row r="116" spans="1:33" ht="16.5" x14ac:dyDescent="0.25">
      <c r="A116" s="254">
        <v>107</v>
      </c>
      <c r="B116" s="259" t="s">
        <v>11</v>
      </c>
      <c r="C116" s="256" t="s">
        <v>2205</v>
      </c>
      <c r="D116" s="256" t="s">
        <v>2206</v>
      </c>
      <c r="E116" s="260">
        <v>44472</v>
      </c>
      <c r="F116" s="185" t="s">
        <v>2071</v>
      </c>
      <c r="G116" s="185" t="s">
        <v>2190</v>
      </c>
      <c r="H116" s="185" t="s">
        <v>2210</v>
      </c>
      <c r="I116" s="185" t="s">
        <v>2211</v>
      </c>
      <c r="J116" s="185"/>
      <c r="K116" s="258" t="s">
        <v>1215</v>
      </c>
      <c r="L116" s="265"/>
      <c r="M116" s="185"/>
      <c r="N116" s="258" t="s">
        <v>1215</v>
      </c>
      <c r="O116" s="258"/>
      <c r="P116" s="258"/>
      <c r="Q116" s="258"/>
      <c r="R116" s="185"/>
      <c r="S116" s="185"/>
      <c r="T116" s="258"/>
      <c r="U116" s="258"/>
      <c r="V116" s="258"/>
      <c r="W116" s="258"/>
      <c r="X116" s="185"/>
      <c r="Y116" s="185"/>
      <c r="Z116" s="258">
        <v>4</v>
      </c>
      <c r="AA116" s="258"/>
      <c r="AB116" s="258">
        <v>67</v>
      </c>
      <c r="AC116" s="258">
        <v>2</v>
      </c>
      <c r="AD116" s="177"/>
      <c r="AE116" s="177"/>
      <c r="AF116" s="177"/>
      <c r="AG116" s="177"/>
    </row>
    <row r="117" spans="1:33" ht="16.5" x14ac:dyDescent="0.25">
      <c r="A117" s="254">
        <v>108</v>
      </c>
      <c r="B117" s="259" t="s">
        <v>2254</v>
      </c>
      <c r="C117" s="256" t="s">
        <v>2261</v>
      </c>
      <c r="D117" s="256" t="s">
        <v>2255</v>
      </c>
      <c r="E117" s="260">
        <v>44424</v>
      </c>
      <c r="F117" s="185" t="s">
        <v>2071</v>
      </c>
      <c r="G117" s="185" t="s">
        <v>2190</v>
      </c>
      <c r="H117" s="185" t="s">
        <v>2256</v>
      </c>
      <c r="I117" s="185" t="s">
        <v>2257</v>
      </c>
      <c r="J117" s="185"/>
      <c r="K117" s="258" t="s">
        <v>1215</v>
      </c>
      <c r="L117" s="185"/>
      <c r="M117" s="185"/>
      <c r="N117" s="258" t="s">
        <v>1215</v>
      </c>
      <c r="O117" s="258"/>
      <c r="P117" s="258"/>
      <c r="Q117" s="258"/>
      <c r="R117" s="185"/>
      <c r="S117" s="185"/>
      <c r="T117" s="258"/>
      <c r="U117" s="258"/>
      <c r="V117" s="258"/>
      <c r="W117" s="258"/>
      <c r="X117" s="185"/>
      <c r="Y117" s="185"/>
      <c r="Z117" s="258">
        <v>4</v>
      </c>
      <c r="AA117" s="258"/>
      <c r="AB117" s="258">
        <v>54</v>
      </c>
      <c r="AC117" s="258">
        <v>6</v>
      </c>
      <c r="AD117" s="177"/>
      <c r="AE117" s="177"/>
      <c r="AF117" s="177"/>
      <c r="AG117" s="177"/>
    </row>
    <row r="118" spans="1:33" ht="16.5" x14ac:dyDescent="0.25">
      <c r="A118" s="254">
        <v>109</v>
      </c>
      <c r="B118" s="259" t="s">
        <v>2278</v>
      </c>
      <c r="C118" s="256" t="s">
        <v>2279</v>
      </c>
      <c r="D118" s="259">
        <v>168307335</v>
      </c>
      <c r="E118" s="260">
        <v>41920</v>
      </c>
      <c r="F118" s="185" t="s">
        <v>787</v>
      </c>
      <c r="G118" s="185" t="s">
        <v>2190</v>
      </c>
      <c r="H118" s="185" t="s">
        <v>2280</v>
      </c>
      <c r="I118" s="185" t="s">
        <v>2281</v>
      </c>
      <c r="J118" s="185"/>
      <c r="K118" s="185" t="s">
        <v>1215</v>
      </c>
      <c r="L118" s="185"/>
      <c r="M118" s="185"/>
      <c r="N118" s="258" t="s">
        <v>1215</v>
      </c>
      <c r="O118" s="258"/>
      <c r="P118" s="258"/>
      <c r="Q118" s="258"/>
      <c r="R118" s="185"/>
      <c r="S118" s="185"/>
      <c r="T118" s="258"/>
      <c r="U118" s="258"/>
      <c r="V118" s="258"/>
      <c r="W118" s="258"/>
      <c r="X118" s="185"/>
      <c r="Y118" s="185"/>
      <c r="Z118" s="258">
        <v>4</v>
      </c>
      <c r="AA118" s="258"/>
      <c r="AB118" s="258"/>
      <c r="AC118" s="258"/>
      <c r="AD118" s="177"/>
      <c r="AE118" s="177"/>
      <c r="AF118" s="177"/>
      <c r="AG118" s="177"/>
    </row>
    <row r="119" spans="1:33" ht="16.5" x14ac:dyDescent="0.25">
      <c r="A119" s="262">
        <v>110</v>
      </c>
      <c r="B119" s="259" t="s">
        <v>633</v>
      </c>
      <c r="C119" s="259"/>
      <c r="D119" s="256" t="s">
        <v>2286</v>
      </c>
      <c r="E119" s="260">
        <v>42818</v>
      </c>
      <c r="F119" s="185" t="s">
        <v>2071</v>
      </c>
      <c r="G119" s="185" t="s">
        <v>775</v>
      </c>
      <c r="H119" s="185" t="s">
        <v>2289</v>
      </c>
      <c r="I119" s="185" t="s">
        <v>2290</v>
      </c>
      <c r="J119" s="185"/>
      <c r="K119" s="185" t="s">
        <v>1215</v>
      </c>
      <c r="L119" s="185"/>
      <c r="M119" s="185"/>
      <c r="N119" s="258" t="s">
        <v>1215</v>
      </c>
      <c r="O119" s="185"/>
      <c r="P119" s="185"/>
      <c r="Q119" s="185"/>
      <c r="R119" s="185"/>
      <c r="S119" s="185"/>
      <c r="T119" s="185"/>
      <c r="U119" s="185" t="s">
        <v>1215</v>
      </c>
      <c r="V119" s="185"/>
      <c r="W119" s="185"/>
      <c r="X119" s="185"/>
      <c r="Y119" s="185"/>
      <c r="Z119" s="258">
        <v>5</v>
      </c>
      <c r="AA119" s="258"/>
      <c r="AB119" s="258">
        <v>28</v>
      </c>
      <c r="AC119" s="258">
        <v>3</v>
      </c>
      <c r="AD119" s="177"/>
      <c r="AE119" s="177"/>
      <c r="AF119" s="177"/>
      <c r="AG119" s="177"/>
    </row>
    <row r="120" spans="1:33" ht="16.5" x14ac:dyDescent="0.25">
      <c r="A120" s="267">
        <v>111</v>
      </c>
      <c r="B120" s="259" t="s">
        <v>2294</v>
      </c>
      <c r="C120" s="256" t="s">
        <v>2295</v>
      </c>
      <c r="D120" s="256" t="s">
        <v>2296</v>
      </c>
      <c r="E120" s="260">
        <v>44420</v>
      </c>
      <c r="F120" s="185" t="s">
        <v>2071</v>
      </c>
      <c r="G120" s="185" t="s">
        <v>2297</v>
      </c>
      <c r="H120" s="185"/>
      <c r="I120" s="185" t="s">
        <v>2298</v>
      </c>
      <c r="J120" s="185"/>
      <c r="K120" s="185" t="s">
        <v>1215</v>
      </c>
      <c r="L120" s="185"/>
      <c r="M120" s="185"/>
      <c r="N120" s="258" t="s">
        <v>1215</v>
      </c>
      <c r="O120" s="185"/>
      <c r="P120" s="185"/>
      <c r="Q120" s="185"/>
      <c r="R120" s="185"/>
      <c r="S120" s="185"/>
      <c r="T120" s="258" t="s">
        <v>1215</v>
      </c>
      <c r="U120" s="185"/>
      <c r="V120" s="185"/>
      <c r="W120" s="185"/>
      <c r="X120" s="185"/>
      <c r="Y120" s="185"/>
      <c r="Z120" s="258">
        <v>4</v>
      </c>
      <c r="AA120" s="258"/>
      <c r="AB120" s="258">
        <v>67</v>
      </c>
      <c r="AC120" s="258">
        <v>3</v>
      </c>
      <c r="AD120" s="177"/>
      <c r="AE120" s="177"/>
      <c r="AF120" s="177"/>
      <c r="AG120" s="177"/>
    </row>
    <row r="121" spans="1:33" ht="15.75" x14ac:dyDescent="0.25">
      <c r="A121" s="25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177"/>
      <c r="AE121" s="177"/>
      <c r="AF121" s="177"/>
      <c r="AG121" s="177"/>
    </row>
    <row r="122" spans="1:33" ht="15.75" x14ac:dyDescent="0.25">
      <c r="A122" s="251"/>
      <c r="B122" s="2"/>
      <c r="C122" s="2"/>
      <c r="D122" s="2"/>
      <c r="E122" s="2"/>
      <c r="F122" s="2"/>
      <c r="G122" s="2"/>
      <c r="H122" s="2"/>
      <c r="I122" s="2"/>
      <c r="J122" s="2"/>
      <c r="K122" s="2"/>
      <c r="L122" s="2"/>
      <c r="M122" s="2"/>
      <c r="N122" s="247"/>
      <c r="O122" s="247"/>
      <c r="P122" s="247"/>
      <c r="Q122" s="247"/>
      <c r="R122" s="2"/>
      <c r="S122" s="2"/>
      <c r="T122" s="247"/>
      <c r="U122" s="247"/>
      <c r="V122" s="247"/>
      <c r="W122" s="247"/>
      <c r="X122" s="2"/>
      <c r="Y122" s="2"/>
      <c r="Z122" s="2"/>
      <c r="AA122" s="2"/>
      <c r="AB122" s="2"/>
      <c r="AC122" s="2"/>
      <c r="AD122" s="177"/>
      <c r="AE122" s="177"/>
      <c r="AF122" s="177"/>
      <c r="AG122" s="177"/>
    </row>
    <row r="123" spans="1:33" ht="15.75" x14ac:dyDescent="0.25">
      <c r="A123" s="246"/>
      <c r="B123" s="2"/>
      <c r="C123" s="2"/>
      <c r="D123" s="2"/>
      <c r="E123" s="2"/>
      <c r="F123" s="2"/>
      <c r="G123" s="2"/>
      <c r="H123" s="2"/>
      <c r="I123" s="2"/>
      <c r="J123" s="2"/>
      <c r="K123" s="2"/>
      <c r="L123" s="2"/>
      <c r="M123" s="2"/>
      <c r="N123" s="247"/>
      <c r="O123" s="247"/>
      <c r="P123" s="247"/>
      <c r="Q123" s="247"/>
      <c r="R123" s="2"/>
      <c r="S123" s="2"/>
      <c r="T123" s="247"/>
      <c r="U123" s="247"/>
      <c r="V123" s="247"/>
      <c r="W123" s="247"/>
      <c r="X123" s="2"/>
      <c r="Y123" s="2"/>
      <c r="Z123" s="2"/>
      <c r="AA123" s="2"/>
      <c r="AB123" s="2"/>
      <c r="AC123" s="2"/>
      <c r="AD123" s="177"/>
      <c r="AE123" s="177"/>
      <c r="AF123" s="177"/>
      <c r="AG123" s="177"/>
    </row>
    <row r="124" spans="1:33" ht="15.75" x14ac:dyDescent="0.25">
      <c r="A124" s="246"/>
      <c r="B124" s="2"/>
      <c r="C124" s="2"/>
      <c r="D124" s="2"/>
      <c r="E124" s="2"/>
      <c r="F124" s="2"/>
      <c r="G124" s="2"/>
      <c r="H124" s="2"/>
      <c r="I124" s="2"/>
      <c r="J124" s="2"/>
      <c r="K124" s="2"/>
      <c r="L124" s="2"/>
      <c r="M124" s="2"/>
      <c r="N124" s="247"/>
      <c r="O124" s="247"/>
      <c r="P124" s="247"/>
      <c r="Q124" s="247"/>
      <c r="R124" s="2"/>
      <c r="S124" s="2"/>
      <c r="T124" s="247"/>
      <c r="U124" s="247"/>
      <c r="V124" s="247"/>
      <c r="W124" s="247"/>
      <c r="X124" s="2"/>
      <c r="Y124" s="2"/>
      <c r="Z124" s="2"/>
      <c r="AA124" s="2"/>
      <c r="AB124" s="2"/>
      <c r="AC124" s="2"/>
      <c r="AD124" s="177"/>
      <c r="AE124" s="177"/>
      <c r="AF124" s="177"/>
      <c r="AG124" s="177"/>
    </row>
    <row r="125" spans="1:33" ht="15.75" x14ac:dyDescent="0.25">
      <c r="A125" s="246"/>
      <c r="B125" s="2"/>
      <c r="C125" s="2"/>
      <c r="D125" s="2"/>
      <c r="E125" s="2"/>
      <c r="F125" s="2"/>
      <c r="G125" s="2"/>
      <c r="H125" s="2"/>
      <c r="I125" s="2"/>
      <c r="J125" s="2"/>
      <c r="K125" s="2"/>
      <c r="L125" s="2"/>
      <c r="M125" s="2"/>
      <c r="N125" s="247"/>
      <c r="O125" s="247"/>
      <c r="P125" s="247"/>
      <c r="Q125" s="247"/>
      <c r="R125" s="2"/>
      <c r="S125" s="2"/>
      <c r="T125" s="247"/>
      <c r="U125" s="247"/>
      <c r="V125" s="247"/>
      <c r="W125" s="247"/>
      <c r="X125" s="2"/>
      <c r="Y125" s="2"/>
      <c r="Z125" s="2"/>
      <c r="AA125" s="2"/>
      <c r="AB125" s="2"/>
      <c r="AC125" s="2"/>
      <c r="AD125" s="177"/>
      <c r="AE125" s="177"/>
      <c r="AF125" s="177"/>
      <c r="AG125" s="177"/>
    </row>
    <row r="126" spans="1:33" ht="15.75" x14ac:dyDescent="0.25">
      <c r="A126" s="246"/>
      <c r="B126" s="2"/>
      <c r="C126" s="2"/>
      <c r="D126" s="2"/>
      <c r="E126" s="2"/>
      <c r="F126" s="2"/>
      <c r="G126" s="2"/>
      <c r="H126" s="2"/>
      <c r="I126" s="2"/>
      <c r="J126" s="2"/>
      <c r="K126" s="2"/>
      <c r="L126" s="2"/>
      <c r="M126" s="2"/>
      <c r="N126" s="247"/>
      <c r="O126" s="247"/>
      <c r="P126" s="247"/>
      <c r="Q126" s="247"/>
      <c r="R126" s="2"/>
      <c r="S126" s="2"/>
      <c r="T126" s="247"/>
      <c r="U126" s="247"/>
      <c r="V126" s="247"/>
      <c r="W126" s="247"/>
      <c r="X126" s="2"/>
      <c r="Y126" s="2"/>
      <c r="Z126" s="2"/>
      <c r="AA126" s="2"/>
      <c r="AB126" s="2"/>
      <c r="AC126" s="2"/>
      <c r="AD126" s="177"/>
      <c r="AE126" s="177"/>
      <c r="AF126" s="177"/>
      <c r="AG126" s="177"/>
    </row>
    <row r="127" spans="1:33" ht="15.75" x14ac:dyDescent="0.25">
      <c r="A127" s="246"/>
      <c r="B127" s="2"/>
      <c r="C127" s="2"/>
      <c r="D127" s="2"/>
      <c r="E127" s="2"/>
      <c r="F127" s="2"/>
      <c r="G127" s="2"/>
      <c r="H127" s="2"/>
      <c r="I127" s="2"/>
      <c r="J127" s="2"/>
      <c r="K127" s="2"/>
      <c r="L127" s="247" t="s">
        <v>1215</v>
      </c>
      <c r="M127" s="2"/>
      <c r="N127" s="247"/>
      <c r="O127" s="247"/>
      <c r="P127" s="247"/>
      <c r="Q127" s="247"/>
      <c r="R127" s="2"/>
      <c r="S127" s="2"/>
      <c r="T127" s="247"/>
      <c r="U127" s="247"/>
      <c r="V127" s="247"/>
      <c r="W127" s="247"/>
      <c r="X127" s="2"/>
      <c r="Y127" s="2"/>
      <c r="Z127" s="2"/>
      <c r="AA127" s="2"/>
      <c r="AB127" s="2"/>
      <c r="AC127" s="2"/>
      <c r="AD127" s="177"/>
      <c r="AE127" s="177"/>
      <c r="AF127" s="177"/>
      <c r="AG127" s="177"/>
    </row>
    <row r="128" spans="1:33" ht="15.75" x14ac:dyDescent="0.25">
      <c r="A128" s="246">
        <v>1</v>
      </c>
      <c r="B128" s="191" t="s">
        <v>2081</v>
      </c>
      <c r="C128" s="218" t="s">
        <v>2219</v>
      </c>
      <c r="D128" s="205" t="s">
        <v>2082</v>
      </c>
      <c r="E128" s="206">
        <v>44421</v>
      </c>
      <c r="F128" s="207" t="s">
        <v>2214</v>
      </c>
      <c r="G128" s="2" t="s">
        <v>2190</v>
      </c>
      <c r="H128" s="40" t="s">
        <v>360</v>
      </c>
      <c r="I128" s="215" t="s">
        <v>2083</v>
      </c>
      <c r="J128" s="204"/>
      <c r="K128" s="2"/>
      <c r="L128" s="247" t="s">
        <v>1215</v>
      </c>
      <c r="M128" s="2"/>
      <c r="N128" s="247"/>
      <c r="O128" s="247"/>
      <c r="P128" s="247"/>
      <c r="Q128" s="247"/>
      <c r="R128" s="2"/>
      <c r="S128" s="2"/>
      <c r="T128" s="247"/>
      <c r="U128" s="247"/>
      <c r="V128" s="247"/>
      <c r="W128" s="247"/>
      <c r="X128" s="2"/>
      <c r="Y128" s="2"/>
      <c r="Z128" s="2"/>
      <c r="AA128" s="2"/>
      <c r="AB128" s="2"/>
      <c r="AC128" s="2"/>
      <c r="AD128" s="177"/>
      <c r="AE128" s="177"/>
      <c r="AF128" s="177"/>
      <c r="AG128" s="177"/>
    </row>
    <row r="129" spans="1:33" ht="15.75" x14ac:dyDescent="0.25">
      <c r="A129" s="246">
        <v>2</v>
      </c>
      <c r="B129" s="191" t="s">
        <v>2084</v>
      </c>
      <c r="C129" s="218" t="s">
        <v>2220</v>
      </c>
      <c r="D129" s="205" t="s">
        <v>2085</v>
      </c>
      <c r="E129" s="206">
        <v>44387</v>
      </c>
      <c r="F129" s="207" t="s">
        <v>2214</v>
      </c>
      <c r="G129" s="2" t="s">
        <v>2190</v>
      </c>
      <c r="H129" s="40" t="s">
        <v>360</v>
      </c>
      <c r="I129" s="204"/>
      <c r="J129" s="215" t="s">
        <v>2086</v>
      </c>
      <c r="K129" s="2"/>
      <c r="L129" s="247" t="s">
        <v>1215</v>
      </c>
      <c r="M129" s="2"/>
      <c r="N129" s="247"/>
      <c r="O129" s="247"/>
      <c r="P129" s="247"/>
      <c r="Q129" s="247"/>
      <c r="R129" s="2"/>
      <c r="S129" s="2"/>
      <c r="T129" s="247"/>
      <c r="U129" s="247"/>
      <c r="V129" s="247"/>
      <c r="W129" s="247"/>
      <c r="X129" s="2"/>
      <c r="Y129" s="2"/>
      <c r="Z129" s="2"/>
      <c r="AA129" s="2"/>
      <c r="AB129" s="2"/>
      <c r="AC129" s="2"/>
      <c r="AD129" s="177"/>
      <c r="AE129" s="177"/>
      <c r="AF129" s="177"/>
      <c r="AG129" s="177"/>
    </row>
    <row r="130" spans="1:33" ht="15.75" x14ac:dyDescent="0.25">
      <c r="A130" s="246">
        <v>3</v>
      </c>
      <c r="B130" s="191" t="s">
        <v>2087</v>
      </c>
      <c r="C130" s="218" t="s">
        <v>2221</v>
      </c>
      <c r="D130" s="205" t="s">
        <v>2088</v>
      </c>
      <c r="E130" s="206">
        <v>41026</v>
      </c>
      <c r="F130" s="207" t="s">
        <v>2089</v>
      </c>
      <c r="G130" s="2" t="s">
        <v>2190</v>
      </c>
      <c r="H130" s="40" t="s">
        <v>360</v>
      </c>
      <c r="I130" s="204"/>
      <c r="J130" s="215" t="s">
        <v>2090</v>
      </c>
      <c r="K130" s="2"/>
      <c r="L130" s="247" t="s">
        <v>1215</v>
      </c>
      <c r="M130" s="2"/>
      <c r="N130" s="247"/>
      <c r="O130" s="247"/>
      <c r="P130" s="247"/>
      <c r="Q130" s="247"/>
      <c r="R130" s="2"/>
      <c r="S130" s="2"/>
      <c r="T130" s="247"/>
      <c r="U130" s="247"/>
      <c r="V130" s="247"/>
      <c r="W130" s="247"/>
      <c r="X130" s="2"/>
      <c r="Y130" s="2"/>
      <c r="Z130" s="2"/>
      <c r="AA130" s="2"/>
      <c r="AB130" s="2"/>
      <c r="AC130" s="2"/>
      <c r="AD130" s="177"/>
      <c r="AE130" s="177"/>
      <c r="AF130" s="177"/>
      <c r="AG130" s="177"/>
    </row>
    <row r="131" spans="1:33" ht="15.75" x14ac:dyDescent="0.25">
      <c r="A131" s="246">
        <v>4</v>
      </c>
      <c r="B131" s="191" t="s">
        <v>2091</v>
      </c>
      <c r="C131" s="218" t="s">
        <v>2222</v>
      </c>
      <c r="D131" s="205" t="s">
        <v>2092</v>
      </c>
      <c r="E131" s="206">
        <v>44421</v>
      </c>
      <c r="F131" s="207" t="s">
        <v>2214</v>
      </c>
      <c r="G131" s="2" t="s">
        <v>2190</v>
      </c>
      <c r="H131" s="40" t="s">
        <v>360</v>
      </c>
      <c r="I131" s="215" t="s">
        <v>2093</v>
      </c>
      <c r="J131" s="204"/>
      <c r="K131" s="2"/>
      <c r="L131" s="247" t="s">
        <v>1215</v>
      </c>
      <c r="M131" s="2"/>
      <c r="N131" s="247"/>
      <c r="O131" s="247"/>
      <c r="P131" s="247"/>
      <c r="Q131" s="247"/>
      <c r="R131" s="2"/>
      <c r="S131" s="2"/>
      <c r="T131" s="247"/>
      <c r="U131" s="247"/>
      <c r="V131" s="247"/>
      <c r="W131" s="247"/>
      <c r="X131" s="2"/>
      <c r="Y131" s="2"/>
      <c r="Z131" s="2"/>
      <c r="AA131" s="2"/>
      <c r="AB131" s="2"/>
      <c r="AC131" s="2"/>
      <c r="AD131" s="177"/>
      <c r="AE131" s="177"/>
      <c r="AF131" s="177"/>
      <c r="AG131" s="177"/>
    </row>
    <row r="132" spans="1:33" ht="15.75" x14ac:dyDescent="0.25">
      <c r="A132" s="246">
        <v>5</v>
      </c>
      <c r="B132" s="191" t="s">
        <v>2094</v>
      </c>
      <c r="C132" s="218" t="s">
        <v>2223</v>
      </c>
      <c r="D132" s="205" t="s">
        <v>2095</v>
      </c>
      <c r="E132" s="206">
        <v>44325</v>
      </c>
      <c r="F132" s="207" t="s">
        <v>2214</v>
      </c>
      <c r="G132" s="2" t="s">
        <v>2190</v>
      </c>
      <c r="H132" s="40" t="s">
        <v>360</v>
      </c>
      <c r="I132" s="215" t="s">
        <v>2096</v>
      </c>
      <c r="J132" s="204"/>
      <c r="K132" s="2"/>
      <c r="L132" s="247" t="s">
        <v>1215</v>
      </c>
      <c r="M132" s="2"/>
      <c r="N132" s="247"/>
      <c r="O132" s="247"/>
      <c r="P132" s="247"/>
      <c r="Q132" s="247"/>
      <c r="R132" s="2"/>
      <c r="S132" s="2"/>
      <c r="T132" s="247"/>
      <c r="U132" s="247"/>
      <c r="V132" s="247"/>
      <c r="W132" s="247"/>
      <c r="X132" s="2"/>
      <c r="Y132" s="2"/>
      <c r="Z132" s="2"/>
      <c r="AA132" s="2"/>
      <c r="AB132" s="2"/>
      <c r="AC132" s="2"/>
      <c r="AD132" s="177"/>
      <c r="AE132" s="177"/>
      <c r="AF132" s="177"/>
      <c r="AG132" s="177"/>
    </row>
    <row r="133" spans="1:33" ht="15.75" x14ac:dyDescent="0.25">
      <c r="A133" s="246">
        <v>6</v>
      </c>
      <c r="B133" s="191" t="s">
        <v>2097</v>
      </c>
      <c r="C133" s="218" t="s">
        <v>2224</v>
      </c>
      <c r="D133" s="205" t="s">
        <v>2098</v>
      </c>
      <c r="E133" s="206">
        <v>44419</v>
      </c>
      <c r="F133" s="207" t="s">
        <v>2214</v>
      </c>
      <c r="G133" s="2" t="s">
        <v>2190</v>
      </c>
      <c r="H133" s="40" t="s">
        <v>360</v>
      </c>
      <c r="I133" s="215" t="s">
        <v>2099</v>
      </c>
      <c r="J133" s="204"/>
      <c r="K133" s="2"/>
      <c r="L133" s="247" t="s">
        <v>1215</v>
      </c>
      <c r="M133" s="2"/>
      <c r="N133" s="247"/>
      <c r="O133" s="247"/>
      <c r="P133" s="247"/>
      <c r="Q133" s="247"/>
      <c r="R133" s="2"/>
      <c r="S133" s="2"/>
      <c r="T133" s="247"/>
      <c r="U133" s="247"/>
      <c r="V133" s="247"/>
      <c r="W133" s="247"/>
      <c r="X133" s="2"/>
      <c r="Y133" s="2"/>
      <c r="Z133" s="2"/>
      <c r="AA133" s="2"/>
      <c r="AB133" s="2"/>
      <c r="AC133" s="2"/>
      <c r="AD133" s="177"/>
      <c r="AE133" s="177"/>
      <c r="AF133" s="177"/>
      <c r="AG133" s="177"/>
    </row>
    <row r="134" spans="1:33" ht="15.75" x14ac:dyDescent="0.25">
      <c r="A134" s="246">
        <v>7</v>
      </c>
      <c r="B134" s="208" t="s">
        <v>2100</v>
      </c>
      <c r="C134" s="210" t="s">
        <v>2225</v>
      </c>
      <c r="D134" s="205" t="s">
        <v>2101</v>
      </c>
      <c r="E134" s="206">
        <v>44456</v>
      </c>
      <c r="F134" s="207" t="s">
        <v>2214</v>
      </c>
      <c r="G134" s="2" t="s">
        <v>2190</v>
      </c>
      <c r="H134" s="40" t="s">
        <v>360</v>
      </c>
      <c r="I134" s="215" t="s">
        <v>604</v>
      </c>
      <c r="J134" s="204"/>
      <c r="K134" s="2"/>
      <c r="L134" s="247" t="s">
        <v>1215</v>
      </c>
      <c r="M134" s="2"/>
      <c r="N134" s="247"/>
      <c r="O134" s="247"/>
      <c r="P134" s="247"/>
      <c r="Q134" s="247"/>
      <c r="R134" s="2"/>
      <c r="S134" s="2"/>
      <c r="T134" s="247"/>
      <c r="U134" s="247"/>
      <c r="V134" s="247"/>
      <c r="W134" s="247"/>
      <c r="X134" s="2"/>
      <c r="Y134" s="2"/>
      <c r="Z134" s="2"/>
      <c r="AA134" s="2"/>
      <c r="AB134" s="2"/>
      <c r="AC134" s="2"/>
      <c r="AD134" s="177"/>
      <c r="AE134" s="177"/>
      <c r="AF134" s="177"/>
      <c r="AG134" s="177"/>
    </row>
    <row r="135" spans="1:33" ht="15.75" x14ac:dyDescent="0.25">
      <c r="A135" s="246">
        <v>8</v>
      </c>
      <c r="B135" s="191" t="s">
        <v>2102</v>
      </c>
      <c r="C135" s="218" t="s">
        <v>2226</v>
      </c>
      <c r="D135" s="205" t="s">
        <v>2103</v>
      </c>
      <c r="E135" s="206">
        <v>44311</v>
      </c>
      <c r="F135" s="207" t="s">
        <v>2214</v>
      </c>
      <c r="G135" s="2" t="s">
        <v>2190</v>
      </c>
      <c r="H135" s="40" t="s">
        <v>360</v>
      </c>
      <c r="I135" s="204"/>
      <c r="J135" s="215" t="s">
        <v>2104</v>
      </c>
      <c r="K135" s="2"/>
      <c r="L135" s="247" t="s">
        <v>1215</v>
      </c>
      <c r="M135" s="2"/>
      <c r="N135" s="247"/>
      <c r="O135" s="247"/>
      <c r="P135" s="247"/>
      <c r="Q135" s="247"/>
      <c r="R135" s="2"/>
      <c r="S135" s="2"/>
      <c r="T135" s="247"/>
      <c r="U135" s="247"/>
      <c r="V135" s="247"/>
      <c r="W135" s="247"/>
      <c r="X135" s="2"/>
      <c r="Y135" s="2"/>
      <c r="Z135" s="2"/>
      <c r="AA135" s="2"/>
      <c r="AB135" s="2"/>
      <c r="AC135" s="2"/>
      <c r="AD135" s="177"/>
      <c r="AE135" s="177"/>
      <c r="AF135" s="177"/>
      <c r="AG135" s="177"/>
    </row>
    <row r="136" spans="1:33" ht="15.75" x14ac:dyDescent="0.25">
      <c r="A136" s="246">
        <v>9</v>
      </c>
      <c r="B136" s="207" t="s">
        <v>2105</v>
      </c>
      <c r="C136" s="210" t="s">
        <v>2227</v>
      </c>
      <c r="D136" s="210" t="s">
        <v>2106</v>
      </c>
      <c r="E136" s="206">
        <v>42108</v>
      </c>
      <c r="F136" s="207" t="s">
        <v>2214</v>
      </c>
      <c r="G136" s="2" t="s">
        <v>2190</v>
      </c>
      <c r="H136" s="40" t="s">
        <v>360</v>
      </c>
      <c r="I136" s="209" t="s">
        <v>2107</v>
      </c>
      <c r="J136" s="204"/>
      <c r="K136" s="2"/>
      <c r="L136" s="247" t="s">
        <v>1215</v>
      </c>
      <c r="M136" s="2"/>
      <c r="N136" s="247"/>
      <c r="O136" s="247"/>
      <c r="P136" s="247"/>
      <c r="Q136" s="247"/>
      <c r="R136" s="2"/>
      <c r="S136" s="2"/>
      <c r="T136" s="247"/>
      <c r="U136" s="247"/>
      <c r="V136" s="247"/>
      <c r="W136" s="247"/>
      <c r="X136" s="2"/>
      <c r="Y136" s="2"/>
      <c r="Z136" s="2"/>
      <c r="AA136" s="2"/>
      <c r="AB136" s="2"/>
      <c r="AC136" s="2"/>
      <c r="AD136" s="177"/>
      <c r="AE136" s="177"/>
      <c r="AF136" s="177"/>
      <c r="AG136" s="177"/>
    </row>
    <row r="137" spans="1:33" ht="15.75" x14ac:dyDescent="0.25">
      <c r="A137" s="246">
        <v>10</v>
      </c>
      <c r="B137" s="191" t="s">
        <v>2108</v>
      </c>
      <c r="C137" s="218" t="s">
        <v>2228</v>
      </c>
      <c r="D137" s="205" t="s">
        <v>2109</v>
      </c>
      <c r="E137" s="206">
        <v>44428</v>
      </c>
      <c r="F137" s="207" t="s">
        <v>2214</v>
      </c>
      <c r="G137" s="2" t="s">
        <v>2190</v>
      </c>
      <c r="H137" s="40" t="s">
        <v>360</v>
      </c>
      <c r="I137" s="215" t="s">
        <v>2110</v>
      </c>
      <c r="J137" s="204"/>
      <c r="K137" s="2"/>
      <c r="L137" s="247" t="s">
        <v>1215</v>
      </c>
      <c r="M137" s="2"/>
      <c r="N137" s="247"/>
      <c r="O137" s="247"/>
      <c r="P137" s="247"/>
      <c r="Q137" s="247"/>
      <c r="R137" s="2"/>
      <c r="S137" s="2"/>
      <c r="T137" s="247"/>
      <c r="U137" s="247"/>
      <c r="V137" s="247"/>
      <c r="W137" s="247"/>
      <c r="X137" s="2"/>
      <c r="Y137" s="2"/>
      <c r="Z137" s="2"/>
      <c r="AA137" s="2"/>
      <c r="AB137" s="2"/>
      <c r="AC137" s="2"/>
      <c r="AD137" s="177"/>
      <c r="AE137" s="177"/>
      <c r="AF137" s="177"/>
      <c r="AG137" s="177"/>
    </row>
    <row r="138" spans="1:33" ht="15.75" x14ac:dyDescent="0.25">
      <c r="A138" s="246">
        <v>11</v>
      </c>
      <c r="B138" s="208" t="s">
        <v>2111</v>
      </c>
      <c r="C138" s="210" t="s">
        <v>2229</v>
      </c>
      <c r="D138" s="205" t="s">
        <v>2112</v>
      </c>
      <c r="E138" s="206">
        <v>43607</v>
      </c>
      <c r="F138" s="207" t="s">
        <v>2214</v>
      </c>
      <c r="G138" s="2" t="s">
        <v>2190</v>
      </c>
      <c r="H138" s="40" t="s">
        <v>360</v>
      </c>
      <c r="I138" s="207" t="s">
        <v>2113</v>
      </c>
      <c r="J138" s="204"/>
      <c r="K138" s="2"/>
      <c r="L138" s="247" t="s">
        <v>1215</v>
      </c>
      <c r="M138" s="2"/>
      <c r="N138" s="247"/>
      <c r="O138" s="247"/>
      <c r="P138" s="247"/>
      <c r="Q138" s="247"/>
      <c r="R138" s="2"/>
      <c r="S138" s="2"/>
      <c r="T138" s="247"/>
      <c r="U138" s="247"/>
      <c r="V138" s="247"/>
      <c r="W138" s="247"/>
      <c r="X138" s="2"/>
      <c r="Y138" s="2"/>
      <c r="Z138" s="2"/>
      <c r="AA138" s="2"/>
      <c r="AB138" s="2"/>
      <c r="AC138" s="2"/>
      <c r="AD138" s="177"/>
      <c r="AE138" s="177"/>
      <c r="AF138" s="177"/>
      <c r="AG138" s="177"/>
    </row>
    <row r="139" spans="1:33" ht="15.75" x14ac:dyDescent="0.25">
      <c r="A139" s="246">
        <v>12</v>
      </c>
      <c r="B139" s="208" t="s">
        <v>2114</v>
      </c>
      <c r="C139" s="210" t="s">
        <v>2230</v>
      </c>
      <c r="D139" s="205" t="s">
        <v>2115</v>
      </c>
      <c r="E139" s="206">
        <v>44291</v>
      </c>
      <c r="F139" s="207" t="s">
        <v>2214</v>
      </c>
      <c r="G139" s="2" t="s">
        <v>2190</v>
      </c>
      <c r="H139" s="40" t="s">
        <v>360</v>
      </c>
      <c r="I139" s="204"/>
      <c r="J139" s="207" t="s">
        <v>2116</v>
      </c>
      <c r="K139" s="2"/>
      <c r="L139" s="247" t="s">
        <v>1215</v>
      </c>
      <c r="M139" s="2"/>
      <c r="N139" s="247"/>
      <c r="O139" s="247"/>
      <c r="P139" s="247"/>
      <c r="Q139" s="247"/>
      <c r="R139" s="2"/>
      <c r="S139" s="2"/>
      <c r="T139" s="247"/>
      <c r="U139" s="247"/>
      <c r="V139" s="247"/>
      <c r="W139" s="247"/>
      <c r="X139" s="2"/>
      <c r="Y139" s="2"/>
      <c r="Z139" s="2"/>
      <c r="AA139" s="2"/>
      <c r="AB139" s="2"/>
      <c r="AC139" s="2"/>
      <c r="AD139" s="177"/>
      <c r="AE139" s="177"/>
      <c r="AF139" s="177"/>
      <c r="AG139" s="177"/>
    </row>
    <row r="140" spans="1:33" ht="15.75" x14ac:dyDescent="0.25">
      <c r="A140" s="246">
        <v>13</v>
      </c>
      <c r="B140" s="208" t="s">
        <v>2117</v>
      </c>
      <c r="C140" s="210" t="s">
        <v>2231</v>
      </c>
      <c r="D140" s="205" t="s">
        <v>2118</v>
      </c>
      <c r="E140" s="206">
        <v>44347</v>
      </c>
      <c r="F140" s="207" t="s">
        <v>2214</v>
      </c>
      <c r="G140" s="2" t="s">
        <v>2190</v>
      </c>
      <c r="H140" s="40" t="s">
        <v>360</v>
      </c>
      <c r="I140" s="215" t="s">
        <v>2113</v>
      </c>
      <c r="J140" s="204"/>
      <c r="K140" s="2"/>
      <c r="L140" s="247" t="s">
        <v>1215</v>
      </c>
      <c r="M140" s="2"/>
      <c r="N140" s="247"/>
      <c r="O140" s="247"/>
      <c r="P140" s="247"/>
      <c r="Q140" s="247"/>
      <c r="R140" s="2"/>
      <c r="S140" s="2"/>
      <c r="T140" s="247"/>
      <c r="U140" s="247"/>
      <c r="V140" s="247"/>
      <c r="W140" s="247"/>
      <c r="X140" s="2"/>
      <c r="Y140" s="2"/>
      <c r="Z140" s="2"/>
      <c r="AA140" s="2"/>
      <c r="AB140" s="2"/>
      <c r="AC140" s="2"/>
      <c r="AD140" s="177"/>
      <c r="AE140" s="177"/>
      <c r="AF140" s="177"/>
      <c r="AG140" s="177"/>
    </row>
    <row r="141" spans="1:33" ht="15.75" x14ac:dyDescent="0.25">
      <c r="A141" s="246">
        <v>14</v>
      </c>
      <c r="B141" s="208" t="s">
        <v>2119</v>
      </c>
      <c r="C141" s="210" t="s">
        <v>2232</v>
      </c>
      <c r="D141" s="205" t="s">
        <v>2120</v>
      </c>
      <c r="E141" s="206">
        <v>40121</v>
      </c>
      <c r="F141" s="207" t="s">
        <v>2121</v>
      </c>
      <c r="G141" s="2" t="s">
        <v>2190</v>
      </c>
      <c r="H141" s="40" t="s">
        <v>360</v>
      </c>
      <c r="I141" s="204"/>
      <c r="J141" s="207" t="s">
        <v>2122</v>
      </c>
      <c r="K141" s="2"/>
      <c r="L141" s="247" t="s">
        <v>1215</v>
      </c>
      <c r="M141" s="2"/>
      <c r="N141" s="247"/>
      <c r="O141" s="247"/>
      <c r="P141" s="247"/>
      <c r="Q141" s="247"/>
      <c r="R141" s="2"/>
      <c r="S141" s="2"/>
      <c r="T141" s="247"/>
      <c r="U141" s="247"/>
      <c r="V141" s="247"/>
      <c r="W141" s="247"/>
      <c r="X141" s="2"/>
      <c r="Y141" s="2"/>
      <c r="Z141" s="2"/>
      <c r="AA141" s="2"/>
      <c r="AB141" s="2"/>
      <c r="AC141" s="2"/>
      <c r="AD141" s="177"/>
      <c r="AE141" s="177"/>
      <c r="AF141" s="177"/>
      <c r="AG141" s="177"/>
    </row>
    <row r="142" spans="1:33" ht="15.75" x14ac:dyDescent="0.25">
      <c r="A142" s="246">
        <v>15</v>
      </c>
      <c r="B142" s="208" t="s">
        <v>2123</v>
      </c>
      <c r="C142" s="210" t="s">
        <v>2233</v>
      </c>
      <c r="D142" s="205" t="s">
        <v>2124</v>
      </c>
      <c r="E142" s="206">
        <v>44466</v>
      </c>
      <c r="F142" s="207" t="s">
        <v>2214</v>
      </c>
      <c r="G142" s="2" t="s">
        <v>2190</v>
      </c>
      <c r="H142" s="40" t="s">
        <v>360</v>
      </c>
      <c r="I142" s="207" t="s">
        <v>2110</v>
      </c>
      <c r="J142" s="204"/>
      <c r="K142" s="2"/>
      <c r="L142" s="247" t="s">
        <v>1215</v>
      </c>
      <c r="M142" s="2"/>
      <c r="N142" s="247"/>
      <c r="O142" s="247"/>
      <c r="P142" s="247"/>
      <c r="Q142" s="247"/>
      <c r="R142" s="2"/>
      <c r="S142" s="2"/>
      <c r="T142" s="247"/>
      <c r="U142" s="247"/>
      <c r="V142" s="247"/>
      <c r="W142" s="247"/>
      <c r="X142" s="2"/>
      <c r="Y142" s="2"/>
      <c r="Z142" s="2"/>
      <c r="AA142" s="2"/>
      <c r="AB142" s="2"/>
      <c r="AC142" s="2"/>
      <c r="AD142" s="177"/>
      <c r="AE142" s="177"/>
      <c r="AF142" s="177"/>
      <c r="AG142" s="177"/>
    </row>
    <row r="143" spans="1:33" ht="15.75" x14ac:dyDescent="0.25">
      <c r="A143" s="246">
        <v>16</v>
      </c>
      <c r="B143" s="207" t="s">
        <v>2125</v>
      </c>
      <c r="C143" s="210" t="s">
        <v>2234</v>
      </c>
      <c r="D143" s="205" t="s">
        <v>2126</v>
      </c>
      <c r="E143" s="206">
        <v>44314</v>
      </c>
      <c r="F143" s="207" t="s">
        <v>2214</v>
      </c>
      <c r="G143" s="2" t="s">
        <v>2190</v>
      </c>
      <c r="H143" s="40" t="s">
        <v>360</v>
      </c>
      <c r="I143" s="207" t="s">
        <v>2127</v>
      </c>
      <c r="J143" s="204"/>
      <c r="K143" s="2"/>
      <c r="L143" s="247" t="s">
        <v>1215</v>
      </c>
      <c r="M143" s="2"/>
      <c r="N143" s="247"/>
      <c r="O143" s="247"/>
      <c r="P143" s="247"/>
      <c r="Q143" s="247"/>
      <c r="R143" s="2"/>
      <c r="S143" s="2"/>
      <c r="T143" s="247"/>
      <c r="U143" s="247"/>
      <c r="V143" s="247"/>
      <c r="W143" s="247"/>
      <c r="X143" s="2"/>
      <c r="Y143" s="2"/>
      <c r="Z143" s="2"/>
      <c r="AA143" s="2"/>
      <c r="AB143" s="2"/>
      <c r="AC143" s="2"/>
      <c r="AD143" s="177"/>
      <c r="AE143" s="177"/>
      <c r="AF143" s="177"/>
      <c r="AG143" s="177"/>
    </row>
    <row r="144" spans="1:33" ht="15.75" x14ac:dyDescent="0.25">
      <c r="A144" s="246">
        <v>17</v>
      </c>
      <c r="B144" s="207" t="s">
        <v>334</v>
      </c>
      <c r="C144" s="210" t="s">
        <v>2235</v>
      </c>
      <c r="D144" s="210" t="s">
        <v>2128</v>
      </c>
      <c r="E144" s="206">
        <v>44371</v>
      </c>
      <c r="F144" s="207" t="s">
        <v>2214</v>
      </c>
      <c r="G144" s="2" t="s">
        <v>2190</v>
      </c>
      <c r="H144" s="40" t="s">
        <v>360</v>
      </c>
      <c r="I144" s="209" t="s">
        <v>2129</v>
      </c>
      <c r="J144" s="204"/>
      <c r="K144" s="2"/>
      <c r="L144" s="247" t="s">
        <v>1215</v>
      </c>
      <c r="M144" s="2"/>
      <c r="N144" s="247"/>
      <c r="O144" s="247"/>
      <c r="P144" s="247"/>
      <c r="Q144" s="247"/>
      <c r="R144" s="2"/>
      <c r="S144" s="2"/>
      <c r="T144" s="247"/>
      <c r="U144" s="247"/>
      <c r="V144" s="247"/>
      <c r="W144" s="247"/>
      <c r="X144" s="2"/>
      <c r="Y144" s="2"/>
      <c r="Z144" s="2"/>
      <c r="AA144" s="2"/>
      <c r="AB144" s="2"/>
      <c r="AC144" s="2"/>
      <c r="AD144" s="177"/>
      <c r="AE144" s="177"/>
      <c r="AF144" s="177"/>
      <c r="AG144" s="177"/>
    </row>
    <row r="145" spans="1:33" ht="15.75" x14ac:dyDescent="0.25">
      <c r="A145" s="246">
        <v>18</v>
      </c>
      <c r="B145" s="207" t="s">
        <v>2130</v>
      </c>
      <c r="C145" s="210" t="s">
        <v>2236</v>
      </c>
      <c r="D145" s="207" t="s">
        <v>2131</v>
      </c>
      <c r="E145" s="206">
        <v>44552</v>
      </c>
      <c r="F145" s="207" t="s">
        <v>2214</v>
      </c>
      <c r="G145" s="2" t="s">
        <v>2190</v>
      </c>
      <c r="H145" s="40" t="s">
        <v>360</v>
      </c>
      <c r="I145" s="207" t="s">
        <v>2132</v>
      </c>
      <c r="J145" s="204"/>
      <c r="K145" s="2"/>
      <c r="L145" s="247" t="s">
        <v>1215</v>
      </c>
      <c r="M145" s="2"/>
      <c r="N145" s="247"/>
      <c r="O145" s="247"/>
      <c r="P145" s="247"/>
      <c r="Q145" s="247"/>
      <c r="R145" s="2"/>
      <c r="S145" s="2"/>
      <c r="T145" s="247"/>
      <c r="U145" s="247"/>
      <c r="V145" s="247"/>
      <c r="W145" s="247"/>
      <c r="X145" s="2"/>
      <c r="Y145" s="2"/>
      <c r="Z145" s="2"/>
      <c r="AA145" s="2"/>
      <c r="AB145" s="2"/>
      <c r="AC145" s="2"/>
      <c r="AD145" s="177"/>
      <c r="AE145" s="177"/>
      <c r="AF145" s="177"/>
      <c r="AG145" s="177"/>
    </row>
    <row r="146" spans="1:33" ht="15.75" x14ac:dyDescent="0.25">
      <c r="A146" s="246">
        <v>19</v>
      </c>
      <c r="B146" s="207" t="s">
        <v>2133</v>
      </c>
      <c r="C146" s="210" t="s">
        <v>2237</v>
      </c>
      <c r="D146" s="209" t="s">
        <v>2134</v>
      </c>
      <c r="E146" s="206">
        <v>44522</v>
      </c>
      <c r="F146" s="207" t="s">
        <v>2214</v>
      </c>
      <c r="G146" s="2" t="s">
        <v>2190</v>
      </c>
      <c r="H146" s="40" t="s">
        <v>360</v>
      </c>
      <c r="I146" s="204"/>
      <c r="J146" s="209" t="s">
        <v>2135</v>
      </c>
      <c r="K146" s="2"/>
      <c r="L146" s="247" t="s">
        <v>1215</v>
      </c>
      <c r="M146" s="2"/>
      <c r="N146" s="247"/>
      <c r="O146" s="247"/>
      <c r="P146" s="247"/>
      <c r="Q146" s="247"/>
      <c r="R146" s="2"/>
      <c r="S146" s="2"/>
      <c r="T146" s="247"/>
      <c r="U146" s="247"/>
      <c r="V146" s="247"/>
      <c r="W146" s="247"/>
      <c r="X146" s="2"/>
      <c r="Y146" s="2"/>
      <c r="Z146" s="2"/>
      <c r="AA146" s="2"/>
      <c r="AB146" s="2"/>
      <c r="AC146" s="2"/>
      <c r="AD146" s="177"/>
      <c r="AE146" s="177"/>
      <c r="AF146" s="177"/>
      <c r="AG146" s="177"/>
    </row>
    <row r="147" spans="1:33" ht="15.75" x14ac:dyDescent="0.25">
      <c r="A147" s="246">
        <v>20</v>
      </c>
      <c r="B147" s="207" t="s">
        <v>2136</v>
      </c>
      <c r="C147" s="210" t="s">
        <v>2238</v>
      </c>
      <c r="D147" s="209" t="s">
        <v>2137</v>
      </c>
      <c r="E147" s="206">
        <v>43634</v>
      </c>
      <c r="F147" s="207" t="s">
        <v>2214</v>
      </c>
      <c r="G147" s="2" t="s">
        <v>2190</v>
      </c>
      <c r="H147" s="40" t="s">
        <v>360</v>
      </c>
      <c r="I147" s="209" t="s">
        <v>2138</v>
      </c>
      <c r="J147" s="204"/>
      <c r="K147" s="2"/>
      <c r="L147" s="247" t="s">
        <v>1215</v>
      </c>
      <c r="M147" s="2"/>
      <c r="N147" s="247"/>
      <c r="O147" s="247"/>
      <c r="P147" s="247"/>
      <c r="Q147" s="247"/>
      <c r="R147" s="2"/>
      <c r="S147" s="2"/>
      <c r="T147" s="247"/>
      <c r="U147" s="247"/>
      <c r="V147" s="247"/>
      <c r="W147" s="247"/>
      <c r="X147" s="2"/>
      <c r="Y147" s="2"/>
      <c r="Z147" s="2"/>
      <c r="AA147" s="2"/>
      <c r="AB147" s="2"/>
      <c r="AC147" s="2"/>
      <c r="AD147" s="177"/>
      <c r="AE147" s="177"/>
      <c r="AF147" s="177"/>
      <c r="AG147" s="177"/>
    </row>
    <row r="148" spans="1:33" ht="15.75" x14ac:dyDescent="0.25">
      <c r="A148" s="246">
        <v>21</v>
      </c>
      <c r="B148" s="207" t="s">
        <v>2139</v>
      </c>
      <c r="C148" s="210" t="s">
        <v>2239</v>
      </c>
      <c r="D148" s="209" t="s">
        <v>2140</v>
      </c>
      <c r="E148" s="206">
        <v>44552</v>
      </c>
      <c r="F148" s="207" t="s">
        <v>2214</v>
      </c>
      <c r="G148" s="2" t="s">
        <v>2190</v>
      </c>
      <c r="H148" s="40" t="s">
        <v>360</v>
      </c>
      <c r="I148" s="209" t="s">
        <v>2141</v>
      </c>
      <c r="J148" s="204"/>
      <c r="K148" s="2"/>
      <c r="L148" s="247" t="s">
        <v>1215</v>
      </c>
      <c r="M148" s="2"/>
      <c r="N148" s="247"/>
      <c r="O148" s="247"/>
      <c r="P148" s="247"/>
      <c r="Q148" s="247"/>
      <c r="R148" s="2"/>
      <c r="S148" s="2"/>
      <c r="T148" s="247"/>
      <c r="U148" s="247"/>
      <c r="V148" s="247"/>
      <c r="W148" s="247"/>
      <c r="X148" s="2"/>
      <c r="Y148" s="2"/>
      <c r="Z148" s="2"/>
      <c r="AA148" s="2"/>
      <c r="AB148" s="2"/>
      <c r="AC148" s="2"/>
      <c r="AD148" s="177"/>
      <c r="AE148" s="177"/>
      <c r="AF148" s="177"/>
      <c r="AG148" s="177"/>
    </row>
    <row r="149" spans="1:33" ht="15.75" x14ac:dyDescent="0.25">
      <c r="A149" s="246">
        <v>22</v>
      </c>
      <c r="B149" s="207" t="s">
        <v>2142</v>
      </c>
      <c r="C149" s="210" t="s">
        <v>2240</v>
      </c>
      <c r="D149" s="209" t="s">
        <v>2143</v>
      </c>
      <c r="E149" s="206">
        <v>44552</v>
      </c>
      <c r="F149" s="207" t="s">
        <v>2214</v>
      </c>
      <c r="G149" s="2" t="s">
        <v>2190</v>
      </c>
      <c r="H149" s="40" t="s">
        <v>360</v>
      </c>
      <c r="I149" s="204"/>
      <c r="J149" s="209" t="s">
        <v>2144</v>
      </c>
      <c r="K149" s="2"/>
      <c r="L149" s="247" t="s">
        <v>1215</v>
      </c>
      <c r="M149" s="2"/>
      <c r="N149" s="247"/>
      <c r="O149" s="247"/>
      <c r="P149" s="247"/>
      <c r="Q149" s="247"/>
      <c r="R149" s="2"/>
      <c r="S149" s="2"/>
      <c r="T149" s="247"/>
      <c r="U149" s="247"/>
      <c r="V149" s="247"/>
      <c r="W149" s="247"/>
      <c r="X149" s="2"/>
      <c r="Y149" s="2"/>
      <c r="Z149" s="2"/>
      <c r="AA149" s="2"/>
      <c r="AB149" s="2"/>
      <c r="AC149" s="2"/>
      <c r="AD149" s="177"/>
      <c r="AE149" s="177"/>
      <c r="AF149" s="177"/>
      <c r="AG149" s="177"/>
    </row>
    <row r="150" spans="1:33" ht="15.75" x14ac:dyDescent="0.25">
      <c r="A150" s="246">
        <v>23</v>
      </c>
      <c r="B150" s="207" t="s">
        <v>2145</v>
      </c>
      <c r="C150" s="210" t="s">
        <v>2241</v>
      </c>
      <c r="D150" s="209" t="s">
        <v>2146</v>
      </c>
      <c r="E150" s="206">
        <v>43557</v>
      </c>
      <c r="F150" s="207" t="s">
        <v>2214</v>
      </c>
      <c r="G150" s="2" t="s">
        <v>2190</v>
      </c>
      <c r="H150" s="40" t="s">
        <v>360</v>
      </c>
      <c r="I150" s="204"/>
      <c r="J150" s="209" t="s">
        <v>2135</v>
      </c>
      <c r="K150" s="2"/>
      <c r="L150" s="247" t="s">
        <v>1215</v>
      </c>
      <c r="M150" s="2"/>
      <c r="N150" s="247"/>
      <c r="O150" s="247"/>
      <c r="P150" s="247"/>
      <c r="Q150" s="247"/>
      <c r="R150" s="2"/>
      <c r="S150" s="2"/>
      <c r="T150" s="247"/>
      <c r="U150" s="247"/>
      <c r="V150" s="247"/>
      <c r="W150" s="247"/>
      <c r="X150" s="2"/>
      <c r="Y150" s="2"/>
      <c r="Z150" s="2"/>
      <c r="AA150" s="2"/>
      <c r="AB150" s="2"/>
      <c r="AC150" s="2"/>
      <c r="AD150" s="177"/>
      <c r="AE150" s="177"/>
      <c r="AF150" s="177"/>
      <c r="AG150" s="177"/>
    </row>
    <row r="151" spans="1:33" ht="15.75" x14ac:dyDescent="0.25">
      <c r="A151" s="246">
        <v>24</v>
      </c>
      <c r="B151" s="207" t="s">
        <v>2147</v>
      </c>
      <c r="C151" s="210" t="s">
        <v>2242</v>
      </c>
      <c r="D151" s="210" t="s">
        <v>2148</v>
      </c>
      <c r="E151" s="206">
        <v>44418</v>
      </c>
      <c r="F151" s="207" t="s">
        <v>2214</v>
      </c>
      <c r="G151" s="2" t="s">
        <v>2190</v>
      </c>
      <c r="H151" s="40" t="s">
        <v>360</v>
      </c>
      <c r="I151" s="209" t="s">
        <v>2149</v>
      </c>
      <c r="J151" s="204"/>
      <c r="K151" s="2"/>
      <c r="L151" s="247" t="s">
        <v>1215</v>
      </c>
      <c r="M151" s="2"/>
      <c r="N151" s="247"/>
      <c r="O151" s="247"/>
      <c r="P151" s="247"/>
      <c r="Q151" s="247"/>
      <c r="R151" s="2"/>
      <c r="S151" s="2"/>
      <c r="T151" s="247"/>
      <c r="U151" s="247"/>
      <c r="V151" s="247"/>
      <c r="W151" s="247"/>
      <c r="X151" s="2"/>
      <c r="Y151" s="2"/>
      <c r="Z151" s="2"/>
      <c r="AA151" s="2"/>
      <c r="AB151" s="2"/>
      <c r="AC151" s="2"/>
      <c r="AD151" s="177"/>
      <c r="AE151" s="177"/>
      <c r="AF151" s="177"/>
      <c r="AG151" s="177"/>
    </row>
    <row r="152" spans="1:33" ht="15.75" x14ac:dyDescent="0.25">
      <c r="A152" s="246">
        <v>25</v>
      </c>
      <c r="B152" s="211" t="s">
        <v>2186</v>
      </c>
      <c r="C152" s="210" t="s">
        <v>2243</v>
      </c>
      <c r="D152" s="205" t="s">
        <v>236</v>
      </c>
      <c r="E152" s="206">
        <v>43974</v>
      </c>
      <c r="F152" s="207" t="s">
        <v>2121</v>
      </c>
      <c r="G152" s="2" t="s">
        <v>2190</v>
      </c>
      <c r="H152" s="40" t="s">
        <v>360</v>
      </c>
      <c r="I152" s="207" t="s">
        <v>2150</v>
      </c>
      <c r="J152" s="204"/>
      <c r="K152" s="2"/>
      <c r="L152" s="247" t="s">
        <v>1215</v>
      </c>
      <c r="M152" s="2"/>
      <c r="N152" s="247"/>
      <c r="O152" s="247"/>
      <c r="P152" s="247"/>
      <c r="Q152" s="247"/>
      <c r="R152" s="2"/>
      <c r="S152" s="2"/>
      <c r="T152" s="247"/>
      <c r="U152" s="247"/>
      <c r="V152" s="247"/>
      <c r="W152" s="247"/>
      <c r="X152" s="2"/>
      <c r="Y152" s="2"/>
      <c r="Z152" s="2"/>
      <c r="AA152" s="2"/>
      <c r="AB152" s="2"/>
      <c r="AC152" s="2"/>
      <c r="AD152" s="177"/>
      <c r="AE152" s="177"/>
      <c r="AF152" s="177"/>
      <c r="AG152" s="177"/>
    </row>
    <row r="153" spans="1:33" ht="15.75" x14ac:dyDescent="0.25">
      <c r="A153" s="246">
        <v>26</v>
      </c>
      <c r="B153" s="207" t="s">
        <v>2151</v>
      </c>
      <c r="C153" s="210" t="s">
        <v>2244</v>
      </c>
      <c r="D153" s="205" t="s">
        <v>2152</v>
      </c>
      <c r="E153" s="206">
        <v>44312</v>
      </c>
      <c r="F153" s="207" t="s">
        <v>2214</v>
      </c>
      <c r="G153" s="2" t="s">
        <v>2190</v>
      </c>
      <c r="H153" s="40" t="s">
        <v>360</v>
      </c>
      <c r="I153" s="207" t="s">
        <v>2153</v>
      </c>
      <c r="J153" s="204"/>
      <c r="K153" s="2"/>
      <c r="L153" s="247" t="s">
        <v>1215</v>
      </c>
      <c r="M153" s="2"/>
      <c r="N153" s="247"/>
      <c r="O153" s="247"/>
      <c r="P153" s="247"/>
      <c r="Q153" s="247"/>
      <c r="R153" s="2"/>
      <c r="S153" s="2"/>
      <c r="T153" s="247"/>
      <c r="U153" s="247"/>
      <c r="V153" s="247"/>
      <c r="W153" s="247"/>
      <c r="X153" s="2"/>
      <c r="Y153" s="2"/>
      <c r="Z153" s="2"/>
      <c r="AA153" s="2"/>
      <c r="AB153" s="2"/>
      <c r="AC153" s="2"/>
      <c r="AD153" s="177"/>
      <c r="AE153" s="177"/>
      <c r="AF153" s="177"/>
      <c r="AG153" s="177"/>
    </row>
    <row r="154" spans="1:33" ht="15.75" x14ac:dyDescent="0.25">
      <c r="A154" s="246">
        <v>27</v>
      </c>
      <c r="B154" s="207" t="s">
        <v>2154</v>
      </c>
      <c r="C154" s="210" t="s">
        <v>2245</v>
      </c>
      <c r="D154" s="205" t="s">
        <v>2155</v>
      </c>
      <c r="E154" s="206">
        <v>42745</v>
      </c>
      <c r="F154" s="207" t="s">
        <v>2214</v>
      </c>
      <c r="G154" s="2" t="s">
        <v>2190</v>
      </c>
      <c r="H154" s="40" t="s">
        <v>360</v>
      </c>
      <c r="I154" s="204"/>
      <c r="J154" s="207" t="s">
        <v>2156</v>
      </c>
      <c r="K154" s="2"/>
      <c r="L154" s="247" t="s">
        <v>1215</v>
      </c>
      <c r="M154" s="2"/>
      <c r="N154" s="247"/>
      <c r="O154" s="247"/>
      <c r="P154" s="247"/>
      <c r="Q154" s="247"/>
      <c r="R154" s="2"/>
      <c r="S154" s="2"/>
      <c r="T154" s="247"/>
      <c r="U154" s="247"/>
      <c r="V154" s="247"/>
      <c r="W154" s="247"/>
      <c r="X154" s="2"/>
      <c r="Y154" s="2"/>
      <c r="Z154" s="2"/>
      <c r="AA154" s="2"/>
      <c r="AB154" s="2"/>
      <c r="AC154" s="2"/>
      <c r="AD154" s="177"/>
      <c r="AE154" s="177"/>
      <c r="AF154" s="177"/>
      <c r="AG154" s="177"/>
    </row>
    <row r="155" spans="1:33" ht="15.75" x14ac:dyDescent="0.25">
      <c r="A155" s="246">
        <v>28</v>
      </c>
      <c r="B155" s="207" t="s">
        <v>2157</v>
      </c>
      <c r="C155" s="210" t="s">
        <v>2246</v>
      </c>
      <c r="D155" s="205" t="s">
        <v>2158</v>
      </c>
      <c r="E155" s="206">
        <v>43168</v>
      </c>
      <c r="F155" s="207" t="s">
        <v>2214</v>
      </c>
      <c r="G155" s="2" t="s">
        <v>2190</v>
      </c>
      <c r="H155" s="40" t="s">
        <v>360</v>
      </c>
      <c r="I155" s="207" t="s">
        <v>2159</v>
      </c>
      <c r="J155" s="204"/>
      <c r="K155" s="2"/>
      <c r="L155" s="247" t="s">
        <v>1215</v>
      </c>
      <c r="M155" s="2"/>
      <c r="N155" s="247"/>
      <c r="O155" s="247"/>
      <c r="P155" s="247"/>
      <c r="Q155" s="247"/>
      <c r="R155" s="2"/>
      <c r="S155" s="2"/>
      <c r="T155" s="247"/>
      <c r="U155" s="247"/>
      <c r="V155" s="247"/>
      <c r="W155" s="247"/>
      <c r="X155" s="2"/>
      <c r="Y155" s="2"/>
      <c r="Z155" s="2"/>
      <c r="AA155" s="2"/>
      <c r="AB155" s="2"/>
      <c r="AC155" s="2"/>
      <c r="AD155" s="177"/>
      <c r="AE155" s="177"/>
      <c r="AF155" s="177"/>
      <c r="AG155" s="177"/>
    </row>
    <row r="156" spans="1:33" ht="15.75" x14ac:dyDescent="0.25">
      <c r="A156" s="246">
        <v>29</v>
      </c>
      <c r="B156" s="207" t="s">
        <v>2160</v>
      </c>
      <c r="C156" s="210" t="s">
        <v>2247</v>
      </c>
      <c r="D156" s="205" t="s">
        <v>2161</v>
      </c>
      <c r="E156" s="206">
        <v>39650</v>
      </c>
      <c r="F156" s="207" t="s">
        <v>2121</v>
      </c>
      <c r="G156" s="2" t="s">
        <v>2190</v>
      </c>
      <c r="H156" s="40" t="s">
        <v>360</v>
      </c>
      <c r="I156" s="215" t="s">
        <v>2162</v>
      </c>
      <c r="J156" s="204"/>
      <c r="K156" s="2"/>
      <c r="L156" s="247" t="s">
        <v>1215</v>
      </c>
      <c r="M156" s="2"/>
      <c r="N156" s="247"/>
      <c r="O156" s="247"/>
      <c r="P156" s="247"/>
      <c r="Q156" s="247"/>
      <c r="R156" s="2"/>
      <c r="S156" s="2"/>
      <c r="T156" s="247"/>
      <c r="U156" s="247"/>
      <c r="V156" s="247"/>
      <c r="W156" s="247"/>
      <c r="X156" s="2"/>
      <c r="Y156" s="2"/>
      <c r="Z156" s="2"/>
      <c r="AA156" s="2"/>
      <c r="AB156" s="2"/>
      <c r="AC156" s="2"/>
      <c r="AD156" s="177"/>
      <c r="AE156" s="177"/>
      <c r="AF156" s="177"/>
      <c r="AG156" s="177"/>
    </row>
    <row r="157" spans="1:33" ht="15.75" x14ac:dyDescent="0.25">
      <c r="A157" s="246">
        <v>30</v>
      </c>
      <c r="B157" s="211" t="s">
        <v>2174</v>
      </c>
      <c r="C157" s="219" t="s">
        <v>2248</v>
      </c>
      <c r="D157" s="212" t="s">
        <v>230</v>
      </c>
      <c r="E157" s="206">
        <v>43494</v>
      </c>
      <c r="F157" s="207" t="s">
        <v>2214</v>
      </c>
      <c r="G157" s="2" t="s">
        <v>2190</v>
      </c>
      <c r="H157" s="40" t="s">
        <v>360</v>
      </c>
      <c r="I157" s="204"/>
      <c r="J157" s="207" t="s">
        <v>2156</v>
      </c>
      <c r="K157" s="2"/>
      <c r="L157" s="247" t="s">
        <v>1215</v>
      </c>
      <c r="M157" s="2"/>
      <c r="N157" s="247"/>
      <c r="O157" s="247"/>
      <c r="P157" s="247"/>
      <c r="Q157" s="247"/>
      <c r="R157" s="2"/>
      <c r="S157" s="2"/>
      <c r="T157" s="247"/>
      <c r="U157" s="247"/>
      <c r="V157" s="247"/>
      <c r="W157" s="247"/>
      <c r="X157" s="2"/>
      <c r="Y157" s="2"/>
      <c r="Z157" s="2"/>
      <c r="AA157" s="2"/>
      <c r="AB157" s="2"/>
      <c r="AC157" s="2"/>
      <c r="AD157" s="177"/>
      <c r="AE157" s="177"/>
      <c r="AF157" s="177"/>
      <c r="AG157" s="177"/>
    </row>
    <row r="158" spans="1:33" ht="15.75" x14ac:dyDescent="0.25">
      <c r="A158" s="246">
        <v>31</v>
      </c>
      <c r="B158" s="207" t="s">
        <v>2163</v>
      </c>
      <c r="C158" s="210" t="s">
        <v>2249</v>
      </c>
      <c r="D158" s="205" t="s">
        <v>2164</v>
      </c>
      <c r="E158" s="206">
        <v>43021</v>
      </c>
      <c r="F158" s="207" t="s">
        <v>2215</v>
      </c>
      <c r="G158" s="2" t="s">
        <v>2190</v>
      </c>
      <c r="H158" s="40" t="s">
        <v>360</v>
      </c>
      <c r="I158" s="204"/>
      <c r="J158" s="207" t="s">
        <v>2165</v>
      </c>
      <c r="K158" s="2"/>
      <c r="L158" s="247" t="s">
        <v>1215</v>
      </c>
      <c r="M158" s="2"/>
      <c r="N158" s="247"/>
      <c r="O158" s="247"/>
      <c r="P158" s="247"/>
      <c r="Q158" s="247"/>
      <c r="R158" s="2"/>
      <c r="S158" s="2"/>
      <c r="T158" s="247"/>
      <c r="U158" s="247"/>
      <c r="V158" s="247"/>
      <c r="W158" s="247"/>
      <c r="X158" s="2"/>
      <c r="Y158" s="2"/>
      <c r="Z158" s="2"/>
      <c r="AA158" s="2"/>
      <c r="AB158" s="2"/>
      <c r="AC158" s="2"/>
      <c r="AD158" s="177"/>
      <c r="AE158" s="177"/>
      <c r="AF158" s="177"/>
      <c r="AG158" s="177"/>
    </row>
    <row r="159" spans="1:33" ht="15.75" x14ac:dyDescent="0.25">
      <c r="A159" s="246">
        <v>32</v>
      </c>
      <c r="B159" s="207" t="s">
        <v>2166</v>
      </c>
      <c r="C159" s="213" t="s">
        <v>2250</v>
      </c>
      <c r="D159" s="205" t="s">
        <v>2167</v>
      </c>
      <c r="E159" s="206">
        <v>41051</v>
      </c>
      <c r="F159" s="207" t="s">
        <v>2168</v>
      </c>
      <c r="G159" s="2" t="s">
        <v>2190</v>
      </c>
      <c r="H159" s="40" t="s">
        <v>360</v>
      </c>
      <c r="I159" s="204"/>
      <c r="J159" s="207" t="s">
        <v>2169</v>
      </c>
      <c r="K159" s="2"/>
      <c r="L159" s="247" t="s">
        <v>1215</v>
      </c>
      <c r="M159" s="2"/>
      <c r="N159" s="247"/>
      <c r="O159" s="247"/>
      <c r="P159" s="247"/>
      <c r="Q159" s="247"/>
      <c r="R159" s="2"/>
      <c r="S159" s="2"/>
      <c r="T159" s="247"/>
      <c r="U159" s="247"/>
      <c r="V159" s="247"/>
      <c r="W159" s="247"/>
      <c r="X159" s="2"/>
      <c r="Y159" s="2"/>
      <c r="Z159" s="2"/>
      <c r="AA159" s="2"/>
      <c r="AB159" s="2"/>
      <c r="AC159" s="2"/>
      <c r="AD159" s="177"/>
      <c r="AE159" s="177"/>
      <c r="AF159" s="177"/>
      <c r="AG159" s="177"/>
    </row>
    <row r="160" spans="1:33" ht="15.75" x14ac:dyDescent="0.25">
      <c r="A160" s="246">
        <v>33</v>
      </c>
      <c r="B160" s="207" t="s">
        <v>2216</v>
      </c>
      <c r="C160" s="210" t="s">
        <v>2251</v>
      </c>
      <c r="D160" s="205" t="s">
        <v>2217</v>
      </c>
      <c r="E160" s="206">
        <v>44421</v>
      </c>
      <c r="F160" s="207" t="s">
        <v>2214</v>
      </c>
      <c r="G160" s="2" t="s">
        <v>2190</v>
      </c>
      <c r="H160" s="40" t="s">
        <v>360</v>
      </c>
      <c r="I160" s="207" t="s">
        <v>2218</v>
      </c>
      <c r="J160" s="207" t="s">
        <v>2156</v>
      </c>
      <c r="K160" s="2"/>
      <c r="L160" s="247" t="s">
        <v>1215</v>
      </c>
      <c r="M160" s="2"/>
      <c r="N160" s="247"/>
      <c r="O160" s="247"/>
      <c r="P160" s="247"/>
      <c r="Q160" s="247"/>
      <c r="R160" s="2"/>
      <c r="S160" s="2"/>
      <c r="T160" s="247"/>
      <c r="U160" s="247"/>
      <c r="V160" s="247"/>
      <c r="W160" s="247"/>
      <c r="X160" s="2"/>
      <c r="Y160" s="2"/>
      <c r="Z160" s="2"/>
      <c r="AA160" s="2"/>
      <c r="AB160" s="2"/>
      <c r="AC160" s="2"/>
      <c r="AD160" s="177"/>
      <c r="AE160" s="177"/>
      <c r="AF160" s="177"/>
      <c r="AG160" s="177"/>
    </row>
    <row r="161" spans="1:33" ht="15.75" x14ac:dyDescent="0.25">
      <c r="A161" s="246">
        <v>34</v>
      </c>
      <c r="B161" s="207" t="s">
        <v>242</v>
      </c>
      <c r="C161" s="210" t="s">
        <v>2252</v>
      </c>
      <c r="D161" s="205" t="s">
        <v>2170</v>
      </c>
      <c r="E161" s="206">
        <v>41446</v>
      </c>
      <c r="F161" s="207" t="s">
        <v>2168</v>
      </c>
      <c r="G161" s="2" t="s">
        <v>2190</v>
      </c>
      <c r="H161" s="40" t="s">
        <v>360</v>
      </c>
      <c r="I161" s="204"/>
      <c r="J161" s="207" t="s">
        <v>2171</v>
      </c>
      <c r="K161" s="2"/>
      <c r="L161" s="247" t="s">
        <v>1215</v>
      </c>
      <c r="M161" s="2"/>
      <c r="N161" s="247"/>
      <c r="O161" s="247"/>
      <c r="P161" s="247"/>
      <c r="Q161" s="247"/>
      <c r="R161" s="2"/>
      <c r="S161" s="2"/>
      <c r="T161" s="247"/>
      <c r="U161" s="247"/>
      <c r="V161" s="247"/>
      <c r="W161" s="247"/>
      <c r="X161" s="2"/>
      <c r="Y161" s="2"/>
      <c r="Z161" s="2"/>
      <c r="AA161" s="2"/>
      <c r="AB161" s="2"/>
      <c r="AC161" s="2"/>
      <c r="AD161" s="177"/>
      <c r="AE161" s="177"/>
      <c r="AF161" s="177"/>
      <c r="AG161" s="177"/>
    </row>
    <row r="162" spans="1:33" ht="15.75" x14ac:dyDescent="0.25">
      <c r="A162" s="246"/>
      <c r="B162" s="2"/>
      <c r="C162" s="2"/>
      <c r="D162" s="2"/>
      <c r="E162" s="2"/>
      <c r="F162" s="2"/>
      <c r="G162" s="2"/>
      <c r="H162" s="2"/>
      <c r="I162" s="2"/>
      <c r="J162" s="2"/>
      <c r="K162" s="2"/>
      <c r="L162" s="2"/>
      <c r="M162" s="2"/>
      <c r="N162" s="247"/>
      <c r="O162" s="247"/>
      <c r="P162" s="247"/>
      <c r="Q162" s="247"/>
      <c r="R162" s="2"/>
      <c r="S162" s="2"/>
      <c r="T162" s="247"/>
      <c r="U162" s="247"/>
      <c r="V162" s="247"/>
      <c r="W162" s="247"/>
      <c r="X162" s="2"/>
      <c r="Y162" s="2"/>
      <c r="Z162" s="2"/>
      <c r="AA162" s="2"/>
      <c r="AB162" s="2"/>
      <c r="AC162" s="2"/>
      <c r="AD162" s="177"/>
      <c r="AE162" s="177"/>
      <c r="AF162" s="177"/>
      <c r="AG162" s="177"/>
    </row>
    <row r="163" spans="1:33" ht="15.75" x14ac:dyDescent="0.25">
      <c r="A163" s="246"/>
      <c r="B163" s="2"/>
      <c r="C163" s="2"/>
      <c r="D163" s="2"/>
      <c r="E163" s="2"/>
      <c r="F163" s="2"/>
      <c r="G163" s="2"/>
      <c r="H163" s="2"/>
      <c r="I163" s="2"/>
      <c r="J163" s="2"/>
      <c r="K163" s="2"/>
      <c r="L163" s="2"/>
      <c r="M163" s="2"/>
      <c r="N163" s="247"/>
      <c r="O163" s="247"/>
      <c r="P163" s="247"/>
      <c r="Q163" s="247"/>
      <c r="R163" s="2"/>
      <c r="S163" s="2"/>
      <c r="T163" s="247"/>
      <c r="U163" s="247"/>
      <c r="V163" s="247"/>
      <c r="W163" s="247"/>
      <c r="X163" s="2"/>
      <c r="Y163" s="2"/>
      <c r="Z163" s="2"/>
      <c r="AA163" s="2"/>
      <c r="AB163" s="2"/>
      <c r="AC163" s="2"/>
      <c r="AD163" s="177"/>
      <c r="AE163" s="177"/>
      <c r="AF163" s="177"/>
      <c r="AG163" s="177"/>
    </row>
    <row r="164" spans="1:33" ht="15.75" x14ac:dyDescent="0.25">
      <c r="A164" s="246"/>
      <c r="B164" s="2"/>
      <c r="C164" s="2"/>
      <c r="D164" s="2"/>
      <c r="E164" s="2"/>
      <c r="F164" s="2"/>
      <c r="G164" s="2"/>
      <c r="H164" s="2"/>
      <c r="I164" s="2"/>
      <c r="J164" s="2"/>
      <c r="K164" s="2"/>
      <c r="L164" s="2"/>
      <c r="M164" s="2"/>
      <c r="N164" s="247"/>
      <c r="O164" s="247"/>
      <c r="P164" s="247"/>
      <c r="Q164" s="247"/>
      <c r="R164" s="2"/>
      <c r="S164" s="2"/>
      <c r="T164" s="247"/>
      <c r="U164" s="247"/>
      <c r="V164" s="247"/>
      <c r="W164" s="247"/>
      <c r="X164" s="2"/>
      <c r="Y164" s="2"/>
      <c r="Z164" s="2"/>
      <c r="AA164" s="2"/>
      <c r="AB164" s="2"/>
      <c r="AC164" s="2"/>
      <c r="AD164" s="177"/>
      <c r="AE164" s="177"/>
      <c r="AF164" s="177"/>
      <c r="AG164" s="177"/>
    </row>
    <row r="165" spans="1:33" ht="15.75" x14ac:dyDescent="0.25">
      <c r="A165" s="246"/>
      <c r="B165" s="2"/>
      <c r="C165" s="2"/>
      <c r="D165" s="2"/>
      <c r="E165" s="2"/>
      <c r="F165" s="2"/>
      <c r="G165" s="2"/>
      <c r="H165" s="2"/>
      <c r="I165" s="2"/>
      <c r="J165" s="2"/>
      <c r="K165" s="2"/>
      <c r="L165" s="2"/>
      <c r="M165" s="2"/>
      <c r="N165" s="247"/>
      <c r="O165" s="247"/>
      <c r="P165" s="247"/>
      <c r="Q165" s="247"/>
      <c r="R165" s="2"/>
      <c r="S165" s="2"/>
      <c r="T165" s="247"/>
      <c r="U165" s="247"/>
      <c r="V165" s="247"/>
      <c r="W165" s="247"/>
      <c r="X165" s="2"/>
      <c r="Y165" s="2"/>
      <c r="Z165" s="2"/>
      <c r="AA165" s="2"/>
      <c r="AB165" s="2"/>
      <c r="AC165" s="2"/>
      <c r="AD165" s="177"/>
      <c r="AE165" s="177"/>
      <c r="AF165" s="177"/>
      <c r="AG165" s="177"/>
    </row>
    <row r="166" spans="1:33" ht="15.75" x14ac:dyDescent="0.25">
      <c r="A166" s="246"/>
      <c r="B166" s="2"/>
      <c r="C166" s="2"/>
      <c r="D166" s="2"/>
      <c r="E166" s="2"/>
      <c r="F166" s="2"/>
      <c r="G166" s="2"/>
      <c r="H166" s="2"/>
      <c r="I166" s="2"/>
      <c r="J166" s="2"/>
      <c r="K166" s="2"/>
      <c r="L166" s="2"/>
      <c r="M166" s="2"/>
      <c r="N166" s="247"/>
      <c r="O166" s="247"/>
      <c r="P166" s="247"/>
      <c r="Q166" s="247"/>
      <c r="R166" s="2"/>
      <c r="S166" s="2"/>
      <c r="T166" s="247"/>
      <c r="U166" s="247"/>
      <c r="V166" s="247"/>
      <c r="W166" s="247"/>
      <c r="X166" s="2"/>
      <c r="Y166" s="2"/>
      <c r="Z166" s="2"/>
      <c r="AA166" s="2"/>
      <c r="AB166" s="2"/>
      <c r="AC166" s="2"/>
      <c r="AD166" s="177"/>
      <c r="AE166" s="177"/>
      <c r="AF166" s="177"/>
      <c r="AG166" s="177"/>
    </row>
    <row r="167" spans="1:33" ht="15.75" x14ac:dyDescent="0.25">
      <c r="A167" s="246"/>
      <c r="B167" s="2"/>
      <c r="C167" s="2"/>
      <c r="D167" s="2"/>
      <c r="E167" s="2"/>
      <c r="F167" s="2"/>
      <c r="G167" s="2"/>
      <c r="H167" s="2"/>
      <c r="I167" s="2"/>
      <c r="J167" s="2"/>
      <c r="K167" s="2"/>
      <c r="L167" s="2"/>
      <c r="M167" s="2"/>
      <c r="N167" s="247"/>
      <c r="O167" s="247"/>
      <c r="P167" s="247"/>
      <c r="Q167" s="247"/>
      <c r="R167" s="2"/>
      <c r="S167" s="2"/>
      <c r="T167" s="247"/>
      <c r="U167" s="247"/>
      <c r="V167" s="247"/>
      <c r="W167" s="247"/>
      <c r="X167" s="2"/>
      <c r="Y167" s="2"/>
      <c r="Z167" s="2"/>
      <c r="AA167" s="2"/>
      <c r="AB167" s="2"/>
      <c r="AC167" s="2"/>
      <c r="AD167" s="177"/>
      <c r="AE167" s="177"/>
      <c r="AF167" s="177"/>
      <c r="AG167" s="177"/>
    </row>
    <row r="168" spans="1:33" ht="15.75" x14ac:dyDescent="0.25">
      <c r="A168" s="246"/>
      <c r="B168" s="2"/>
      <c r="C168" s="2"/>
      <c r="D168" s="2"/>
      <c r="E168" s="2"/>
      <c r="F168" s="2"/>
      <c r="G168" s="2"/>
      <c r="H168" s="2"/>
      <c r="I168" s="2"/>
      <c r="J168" s="2"/>
      <c r="K168" s="2"/>
      <c r="L168" s="2"/>
      <c r="M168" s="2"/>
      <c r="N168" s="247"/>
      <c r="O168" s="247"/>
      <c r="P168" s="247"/>
      <c r="Q168" s="247"/>
      <c r="R168" s="2"/>
      <c r="S168" s="2"/>
      <c r="T168" s="247"/>
      <c r="U168" s="247"/>
      <c r="V168" s="247"/>
      <c r="W168" s="247"/>
      <c r="X168" s="2"/>
      <c r="Y168" s="2"/>
      <c r="Z168" s="2"/>
      <c r="AA168" s="2"/>
      <c r="AB168" s="2"/>
      <c r="AC168" s="2"/>
      <c r="AD168" s="177"/>
      <c r="AE168" s="177"/>
      <c r="AF168" s="177"/>
      <c r="AG168" s="177"/>
    </row>
    <row r="169" spans="1:33" ht="15.75" x14ac:dyDescent="0.25">
      <c r="A169" s="246"/>
      <c r="B169" s="2"/>
      <c r="C169" s="2"/>
      <c r="D169" s="2"/>
      <c r="E169" s="2"/>
      <c r="F169" s="2"/>
      <c r="G169" s="2"/>
      <c r="H169" s="2"/>
      <c r="I169" s="2"/>
      <c r="J169" s="2"/>
      <c r="K169" s="2"/>
      <c r="L169" s="2"/>
      <c r="M169" s="2"/>
      <c r="N169" s="247"/>
      <c r="O169" s="247"/>
      <c r="P169" s="247"/>
      <c r="Q169" s="247"/>
      <c r="R169" s="2"/>
      <c r="S169" s="2"/>
      <c r="T169" s="247"/>
      <c r="U169" s="247"/>
      <c r="V169" s="247"/>
      <c r="W169" s="247"/>
      <c r="X169" s="2"/>
      <c r="Y169" s="2"/>
      <c r="Z169" s="2"/>
      <c r="AA169" s="2"/>
      <c r="AB169" s="2"/>
      <c r="AC169" s="2"/>
      <c r="AD169" s="177"/>
      <c r="AE169" s="177"/>
      <c r="AF169" s="177"/>
      <c r="AG169" s="177"/>
    </row>
    <row r="170" spans="1:33" ht="15.75" x14ac:dyDescent="0.25">
      <c r="A170" s="246"/>
      <c r="B170" s="2"/>
      <c r="C170" s="2"/>
      <c r="D170" s="2"/>
      <c r="E170" s="2"/>
      <c r="F170" s="2"/>
      <c r="G170" s="2"/>
      <c r="H170" s="2"/>
      <c r="I170" s="2"/>
      <c r="J170" s="2"/>
      <c r="K170" s="2"/>
      <c r="L170" s="2"/>
      <c r="M170" s="2"/>
      <c r="N170" s="247"/>
      <c r="O170" s="247"/>
      <c r="P170" s="247"/>
      <c r="Q170" s="247"/>
      <c r="R170" s="2"/>
      <c r="S170" s="2"/>
      <c r="T170" s="247"/>
      <c r="U170" s="247"/>
      <c r="V170" s="247"/>
      <c r="W170" s="247"/>
      <c r="X170" s="2"/>
      <c r="Y170" s="2"/>
      <c r="Z170" s="2"/>
      <c r="AA170" s="2"/>
      <c r="AB170" s="2"/>
      <c r="AC170" s="2"/>
      <c r="AD170" s="177"/>
      <c r="AE170" s="177"/>
      <c r="AF170" s="177"/>
      <c r="AG170" s="177"/>
    </row>
    <row r="171" spans="1:33" ht="15.75" x14ac:dyDescent="0.25">
      <c r="A171" s="246"/>
      <c r="B171" s="2"/>
      <c r="C171" s="2"/>
      <c r="D171" s="2"/>
      <c r="E171" s="2"/>
      <c r="F171" s="2"/>
      <c r="G171" s="2"/>
      <c r="H171" s="2"/>
      <c r="I171" s="2"/>
      <c r="J171" s="2"/>
      <c r="K171" s="2"/>
      <c r="L171" s="2"/>
      <c r="M171" s="2"/>
      <c r="N171" s="247"/>
      <c r="O171" s="247"/>
      <c r="P171" s="247"/>
      <c r="Q171" s="247"/>
      <c r="R171" s="2"/>
      <c r="S171" s="2"/>
      <c r="T171" s="247"/>
      <c r="U171" s="247"/>
      <c r="V171" s="247"/>
      <c r="W171" s="247"/>
      <c r="X171" s="2"/>
      <c r="Y171" s="2"/>
      <c r="Z171" s="2"/>
      <c r="AA171" s="2"/>
      <c r="AB171" s="2"/>
      <c r="AC171" s="2"/>
      <c r="AD171" s="177"/>
      <c r="AE171" s="177"/>
      <c r="AF171" s="177"/>
      <c r="AG171" s="177"/>
    </row>
    <row r="172" spans="1:33" ht="15.75" x14ac:dyDescent="0.25">
      <c r="A172" s="246"/>
      <c r="B172" s="2"/>
      <c r="C172" s="2"/>
      <c r="D172" s="2"/>
      <c r="E172" s="2"/>
      <c r="F172" s="2"/>
      <c r="G172" s="2"/>
      <c r="H172" s="2"/>
      <c r="I172" s="2"/>
      <c r="J172" s="2"/>
      <c r="K172" s="2"/>
      <c r="L172" s="2"/>
      <c r="M172" s="2"/>
      <c r="N172" s="247"/>
      <c r="O172" s="247"/>
      <c r="P172" s="247"/>
      <c r="Q172" s="247"/>
      <c r="R172" s="2"/>
      <c r="S172" s="2"/>
      <c r="T172" s="247"/>
      <c r="U172" s="247"/>
      <c r="V172" s="247"/>
      <c r="W172" s="247"/>
      <c r="X172" s="2"/>
      <c r="Y172" s="2"/>
      <c r="Z172" s="2"/>
      <c r="AA172" s="2"/>
      <c r="AB172" s="2"/>
      <c r="AC172" s="2"/>
      <c r="AD172" s="177"/>
      <c r="AE172" s="177"/>
      <c r="AF172" s="177"/>
      <c r="AG172" s="177"/>
    </row>
    <row r="173" spans="1:33" ht="15.75" x14ac:dyDescent="0.25">
      <c r="A173" s="246"/>
      <c r="B173" s="2"/>
      <c r="C173" s="2"/>
      <c r="D173" s="2"/>
      <c r="E173" s="2"/>
      <c r="F173" s="2"/>
      <c r="G173" s="2"/>
      <c r="H173" s="2"/>
      <c r="I173" s="2"/>
      <c r="J173" s="2"/>
      <c r="K173" s="2"/>
      <c r="L173" s="2"/>
      <c r="M173" s="2"/>
      <c r="N173" s="247"/>
      <c r="O173" s="247"/>
      <c r="P173" s="247"/>
      <c r="Q173" s="247"/>
      <c r="R173" s="2"/>
      <c r="S173" s="2"/>
      <c r="T173" s="247"/>
      <c r="U173" s="247"/>
      <c r="V173" s="247"/>
      <c r="W173" s="247"/>
      <c r="X173" s="2"/>
      <c r="Y173" s="2"/>
      <c r="Z173" s="2"/>
      <c r="AA173" s="2"/>
      <c r="AB173" s="2"/>
      <c r="AC173" s="2"/>
      <c r="AD173" s="177"/>
      <c r="AE173" s="177"/>
      <c r="AF173" s="177"/>
      <c r="AG173" s="177"/>
    </row>
    <row r="174" spans="1:33" ht="15.75" x14ac:dyDescent="0.25">
      <c r="A174" s="246"/>
      <c r="B174" s="2"/>
      <c r="C174" s="2"/>
      <c r="D174" s="2"/>
      <c r="E174" s="2"/>
      <c r="F174" s="2"/>
      <c r="G174" s="2"/>
      <c r="H174" s="2"/>
      <c r="I174" s="2"/>
      <c r="J174" s="2"/>
      <c r="K174" s="2"/>
      <c r="L174" s="2"/>
      <c r="M174" s="2"/>
      <c r="N174" s="247"/>
      <c r="O174" s="247"/>
      <c r="P174" s="247"/>
      <c r="Q174" s="247"/>
      <c r="R174" s="2"/>
      <c r="S174" s="2"/>
      <c r="T174" s="247"/>
      <c r="U174" s="247"/>
      <c r="V174" s="247"/>
      <c r="W174" s="247"/>
      <c r="X174" s="2"/>
      <c r="Y174" s="2"/>
      <c r="Z174" s="2"/>
      <c r="AA174" s="2"/>
      <c r="AB174" s="2"/>
      <c r="AC174" s="2"/>
      <c r="AD174" s="177"/>
      <c r="AE174" s="177"/>
      <c r="AF174" s="177"/>
      <c r="AG174" s="177"/>
    </row>
    <row r="175" spans="1:33" ht="15.75" x14ac:dyDescent="0.25">
      <c r="A175" s="246"/>
      <c r="B175" s="2"/>
      <c r="C175" s="2"/>
      <c r="D175" s="2"/>
      <c r="E175" s="2"/>
      <c r="F175" s="2"/>
      <c r="G175" s="2"/>
      <c r="H175" s="2"/>
      <c r="I175" s="2"/>
      <c r="J175" s="2"/>
      <c r="K175" s="2"/>
      <c r="L175" s="2"/>
      <c r="M175" s="2"/>
      <c r="N175" s="247"/>
      <c r="O175" s="247"/>
      <c r="P175" s="247"/>
      <c r="Q175" s="247"/>
      <c r="R175" s="2"/>
      <c r="S175" s="2"/>
      <c r="T175" s="247"/>
      <c r="U175" s="247"/>
      <c r="V175" s="247"/>
      <c r="W175" s="247"/>
      <c r="X175" s="2"/>
      <c r="Y175" s="2"/>
      <c r="Z175" s="2"/>
      <c r="AA175" s="2"/>
      <c r="AB175" s="2"/>
      <c r="AC175" s="2"/>
      <c r="AD175" s="177"/>
      <c r="AE175" s="177"/>
      <c r="AF175" s="177"/>
      <c r="AG175" s="177"/>
    </row>
    <row r="176" spans="1:33" ht="15.75" x14ac:dyDescent="0.25">
      <c r="A176" s="246"/>
      <c r="B176" s="2"/>
      <c r="C176" s="2"/>
      <c r="D176" s="2"/>
      <c r="E176" s="2"/>
      <c r="F176" s="2"/>
      <c r="G176" s="2"/>
      <c r="H176" s="2"/>
      <c r="I176" s="2"/>
      <c r="J176" s="2"/>
      <c r="K176" s="2"/>
      <c r="L176" s="2"/>
      <c r="M176" s="2"/>
      <c r="N176" s="247"/>
      <c r="O176" s="247"/>
      <c r="P176" s="247"/>
      <c r="Q176" s="247"/>
      <c r="R176" s="2"/>
      <c r="S176" s="2"/>
      <c r="T176" s="247"/>
      <c r="U176" s="247"/>
      <c r="V176" s="247"/>
      <c r="W176" s="247"/>
      <c r="X176" s="2"/>
      <c r="Y176" s="2"/>
      <c r="Z176" s="2"/>
      <c r="AA176" s="2"/>
      <c r="AB176" s="2"/>
      <c r="AC176" s="2"/>
      <c r="AD176" s="177"/>
      <c r="AE176" s="177"/>
      <c r="AF176" s="177"/>
      <c r="AG176" s="177"/>
    </row>
    <row r="177" spans="1:33" ht="15.75" x14ac:dyDescent="0.25">
      <c r="A177" s="246"/>
      <c r="B177" s="2"/>
      <c r="C177" s="2"/>
      <c r="D177" s="2"/>
      <c r="E177" s="2"/>
      <c r="F177" s="2"/>
      <c r="G177" s="2"/>
      <c r="H177" s="2"/>
      <c r="I177" s="2"/>
      <c r="J177" s="2"/>
      <c r="K177" s="2"/>
      <c r="L177" s="2"/>
      <c r="M177" s="2"/>
      <c r="N177" s="247"/>
      <c r="O177" s="247"/>
      <c r="P177" s="247"/>
      <c r="Q177" s="247"/>
      <c r="R177" s="2"/>
      <c r="S177" s="2"/>
      <c r="T177" s="247"/>
      <c r="U177" s="247"/>
      <c r="V177" s="247"/>
      <c r="W177" s="247"/>
      <c r="X177" s="2"/>
      <c r="Y177" s="2"/>
      <c r="Z177" s="2"/>
      <c r="AA177" s="2"/>
      <c r="AB177" s="2"/>
      <c r="AC177" s="2"/>
      <c r="AD177" s="177"/>
      <c r="AE177" s="177"/>
      <c r="AF177" s="177"/>
      <c r="AG177" s="177"/>
    </row>
    <row r="178" spans="1:33" ht="15.75" x14ac:dyDescent="0.25">
      <c r="A178" s="246"/>
      <c r="B178" s="2"/>
      <c r="C178" s="2"/>
      <c r="D178" s="2"/>
      <c r="E178" s="2"/>
      <c r="F178" s="2"/>
      <c r="G178" s="2"/>
      <c r="H178" s="2"/>
      <c r="I178" s="2"/>
      <c r="J178" s="2"/>
      <c r="K178" s="2"/>
      <c r="L178" s="2"/>
      <c r="M178" s="2"/>
      <c r="N178" s="247"/>
      <c r="O178" s="247"/>
      <c r="P178" s="247"/>
      <c r="Q178" s="247"/>
      <c r="R178" s="2"/>
      <c r="S178" s="2"/>
      <c r="T178" s="247"/>
      <c r="U178" s="247"/>
      <c r="V178" s="247"/>
      <c r="W178" s="247"/>
      <c r="X178" s="2"/>
      <c r="Y178" s="2"/>
      <c r="Z178" s="2"/>
      <c r="AA178" s="2"/>
      <c r="AB178" s="2"/>
      <c r="AC178" s="2"/>
      <c r="AD178" s="177"/>
      <c r="AE178" s="177"/>
      <c r="AF178" s="177"/>
      <c r="AG178" s="177"/>
    </row>
    <row r="179" spans="1:33" ht="15.75" x14ac:dyDescent="0.25">
      <c r="A179" s="246"/>
      <c r="B179" s="2"/>
      <c r="C179" s="2"/>
      <c r="D179" s="2"/>
      <c r="E179" s="2"/>
      <c r="F179" s="2"/>
      <c r="G179" s="2"/>
      <c r="H179" s="2"/>
      <c r="I179" s="2"/>
      <c r="J179" s="2"/>
      <c r="K179" s="2"/>
      <c r="L179" s="2"/>
      <c r="M179" s="2"/>
      <c r="N179" s="247"/>
      <c r="O179" s="247"/>
      <c r="P179" s="247"/>
      <c r="Q179" s="247"/>
      <c r="R179" s="2"/>
      <c r="S179" s="2"/>
      <c r="T179" s="247"/>
      <c r="U179" s="247"/>
      <c r="V179" s="247"/>
      <c r="W179" s="247"/>
      <c r="X179" s="2"/>
      <c r="Y179" s="2"/>
      <c r="Z179" s="2"/>
      <c r="AA179" s="2"/>
      <c r="AB179" s="2"/>
      <c r="AC179" s="2"/>
      <c r="AD179" s="177"/>
      <c r="AE179" s="177"/>
      <c r="AF179" s="177"/>
      <c r="AG179" s="177"/>
    </row>
    <row r="180" spans="1:33" ht="15.75" x14ac:dyDescent="0.25">
      <c r="A180" s="246"/>
      <c r="B180" s="2"/>
      <c r="C180" s="2"/>
      <c r="D180" s="2"/>
      <c r="E180" s="2"/>
      <c r="F180" s="2"/>
      <c r="G180" s="2"/>
      <c r="H180" s="2"/>
      <c r="I180" s="2"/>
      <c r="J180" s="2"/>
      <c r="K180" s="2"/>
      <c r="L180" s="2"/>
      <c r="M180" s="2"/>
      <c r="N180" s="247"/>
      <c r="O180" s="247"/>
      <c r="P180" s="247"/>
      <c r="Q180" s="247"/>
      <c r="R180" s="2"/>
      <c r="S180" s="2"/>
      <c r="T180" s="247"/>
      <c r="U180" s="247"/>
      <c r="V180" s="247"/>
      <c r="W180" s="247"/>
      <c r="X180" s="2"/>
      <c r="Y180" s="2"/>
      <c r="Z180" s="2"/>
      <c r="AA180" s="2"/>
      <c r="AB180" s="2"/>
      <c r="AC180" s="2"/>
      <c r="AD180" s="177"/>
      <c r="AE180" s="177"/>
      <c r="AF180" s="177"/>
      <c r="AG180" s="177"/>
    </row>
    <row r="181" spans="1:33" ht="15.75" x14ac:dyDescent="0.25">
      <c r="A181" s="246"/>
      <c r="B181" s="2"/>
      <c r="C181" s="2"/>
      <c r="D181" s="2"/>
      <c r="E181" s="2"/>
      <c r="F181" s="2"/>
      <c r="G181" s="2"/>
      <c r="H181" s="2"/>
      <c r="I181" s="2"/>
      <c r="J181" s="2"/>
      <c r="K181" s="2"/>
      <c r="L181" s="2"/>
      <c r="M181" s="2"/>
      <c r="N181" s="247"/>
      <c r="O181" s="247"/>
      <c r="P181" s="247"/>
      <c r="Q181" s="247"/>
      <c r="R181" s="2"/>
      <c r="S181" s="2"/>
      <c r="T181" s="247"/>
      <c r="U181" s="247"/>
      <c r="V181" s="247"/>
      <c r="W181" s="247"/>
      <c r="X181" s="2"/>
      <c r="Y181" s="2"/>
      <c r="Z181" s="2"/>
      <c r="AA181" s="2"/>
      <c r="AB181" s="2"/>
      <c r="AC181" s="2"/>
      <c r="AD181" s="177"/>
      <c r="AE181" s="177"/>
      <c r="AF181" s="177"/>
      <c r="AG181" s="177"/>
    </row>
    <row r="182" spans="1:33" ht="15.75" x14ac:dyDescent="0.25">
      <c r="A182" s="246"/>
      <c r="B182" s="2"/>
      <c r="C182" s="2"/>
      <c r="D182" s="2"/>
      <c r="E182" s="2"/>
      <c r="F182" s="2"/>
      <c r="G182" s="2"/>
      <c r="H182" s="2"/>
      <c r="I182" s="2"/>
      <c r="J182" s="2"/>
      <c r="K182" s="2"/>
      <c r="L182" s="2"/>
      <c r="M182" s="2"/>
      <c r="N182" s="247"/>
      <c r="O182" s="247"/>
      <c r="P182" s="247"/>
      <c r="Q182" s="247"/>
      <c r="R182" s="2"/>
      <c r="S182" s="2"/>
      <c r="T182" s="247"/>
      <c r="U182" s="247"/>
      <c r="V182" s="247"/>
      <c r="W182" s="247"/>
      <c r="X182" s="2"/>
      <c r="Y182" s="2"/>
      <c r="Z182" s="2"/>
      <c r="AA182" s="2"/>
      <c r="AB182" s="2"/>
      <c r="AC182" s="2"/>
      <c r="AD182" s="177"/>
      <c r="AE182" s="177"/>
      <c r="AF182" s="177"/>
      <c r="AG182" s="177"/>
    </row>
    <row r="183" spans="1:33" ht="15.75" x14ac:dyDescent="0.25">
      <c r="A183" s="246"/>
      <c r="B183" s="2"/>
      <c r="C183" s="2"/>
      <c r="D183" s="2"/>
      <c r="E183" s="2"/>
      <c r="F183" s="2"/>
      <c r="G183" s="2"/>
      <c r="H183" s="2"/>
      <c r="I183" s="2"/>
      <c r="J183" s="2"/>
      <c r="K183" s="2"/>
      <c r="L183" s="2"/>
      <c r="M183" s="2"/>
      <c r="N183" s="247"/>
      <c r="O183" s="247"/>
      <c r="P183" s="247"/>
      <c r="Q183" s="247"/>
      <c r="R183" s="2"/>
      <c r="S183" s="2"/>
      <c r="T183" s="247"/>
      <c r="U183" s="247"/>
      <c r="V183" s="247"/>
      <c r="W183" s="247"/>
      <c r="X183" s="2"/>
      <c r="Y183" s="2"/>
      <c r="Z183" s="2"/>
      <c r="AA183" s="2"/>
      <c r="AB183" s="2"/>
      <c r="AC183" s="2"/>
      <c r="AD183" s="177"/>
      <c r="AE183" s="177"/>
      <c r="AF183" s="177"/>
      <c r="AG183" s="177"/>
    </row>
    <row r="184" spans="1:33" ht="15.75" x14ac:dyDescent="0.25">
      <c r="A184" s="246"/>
      <c r="B184" s="2"/>
      <c r="C184" s="2"/>
      <c r="D184" s="2"/>
      <c r="E184" s="2"/>
      <c r="F184" s="2"/>
      <c r="G184" s="2"/>
      <c r="H184" s="2"/>
      <c r="I184" s="2"/>
      <c r="J184" s="2"/>
      <c r="K184" s="2"/>
      <c r="L184" s="2"/>
      <c r="M184" s="2"/>
      <c r="N184" s="247"/>
      <c r="O184" s="247"/>
      <c r="P184" s="247"/>
      <c r="Q184" s="247"/>
      <c r="R184" s="2"/>
      <c r="S184" s="2"/>
      <c r="T184" s="247"/>
      <c r="U184" s="247"/>
      <c r="V184" s="247"/>
      <c r="W184" s="247"/>
      <c r="X184" s="2"/>
      <c r="Y184" s="2"/>
      <c r="Z184" s="2"/>
      <c r="AA184" s="2"/>
      <c r="AB184" s="2"/>
      <c r="AC184" s="2"/>
      <c r="AD184" s="177"/>
      <c r="AE184" s="177"/>
      <c r="AF184" s="177"/>
      <c r="AG184" s="177"/>
    </row>
    <row r="185" spans="1:33" ht="15.75" x14ac:dyDescent="0.25">
      <c r="A185" s="246"/>
      <c r="B185" s="2"/>
      <c r="C185" s="2"/>
      <c r="D185" s="2"/>
      <c r="E185" s="2"/>
      <c r="F185" s="2"/>
      <c r="G185" s="2"/>
      <c r="H185" s="2"/>
      <c r="I185" s="2"/>
      <c r="J185" s="2"/>
      <c r="K185" s="2"/>
      <c r="L185" s="2"/>
      <c r="M185" s="2"/>
      <c r="N185" s="247"/>
      <c r="O185" s="247"/>
      <c r="P185" s="247"/>
      <c r="Q185" s="247"/>
      <c r="R185" s="2"/>
      <c r="S185" s="2"/>
      <c r="T185" s="247"/>
      <c r="U185" s="247"/>
      <c r="V185" s="247"/>
      <c r="W185" s="247"/>
      <c r="X185" s="2"/>
      <c r="Y185" s="2"/>
      <c r="Z185" s="2"/>
      <c r="AA185" s="2"/>
      <c r="AB185" s="2"/>
      <c r="AC185" s="2"/>
      <c r="AD185" s="177"/>
      <c r="AE185" s="177"/>
      <c r="AF185" s="177"/>
      <c r="AG185" s="177"/>
    </row>
    <row r="186" spans="1:33" ht="15.75" x14ac:dyDescent="0.25">
      <c r="A186" s="246"/>
      <c r="B186" s="2"/>
      <c r="C186" s="2"/>
      <c r="D186" s="2"/>
      <c r="E186" s="2"/>
      <c r="F186" s="2"/>
      <c r="G186" s="2"/>
      <c r="H186" s="2"/>
      <c r="I186" s="2"/>
      <c r="J186" s="2"/>
      <c r="K186" s="2"/>
      <c r="L186" s="2"/>
      <c r="M186" s="2"/>
      <c r="N186" s="247"/>
      <c r="O186" s="247"/>
      <c r="P186" s="247"/>
      <c r="Q186" s="247"/>
      <c r="R186" s="2"/>
      <c r="S186" s="2"/>
      <c r="T186" s="247"/>
      <c r="U186" s="247"/>
      <c r="V186" s="247"/>
      <c r="W186" s="247"/>
      <c r="X186" s="2"/>
      <c r="Y186" s="2"/>
      <c r="Z186" s="2"/>
      <c r="AA186" s="2"/>
      <c r="AB186" s="2"/>
      <c r="AC186" s="2"/>
      <c r="AD186" s="177"/>
      <c r="AE186" s="177"/>
      <c r="AF186" s="177"/>
      <c r="AG186" s="177"/>
    </row>
    <row r="187" spans="1:33" ht="15.75" x14ac:dyDescent="0.25">
      <c r="A187" s="246"/>
      <c r="B187" s="2"/>
      <c r="C187" s="2"/>
      <c r="D187" s="2"/>
      <c r="E187" s="2"/>
      <c r="F187" s="2"/>
      <c r="G187" s="2"/>
      <c r="H187" s="2"/>
      <c r="I187" s="2"/>
      <c r="J187" s="2"/>
      <c r="K187" s="2"/>
      <c r="L187" s="2"/>
      <c r="M187" s="2"/>
      <c r="N187" s="247"/>
      <c r="O187" s="247"/>
      <c r="P187" s="247"/>
      <c r="Q187" s="247"/>
      <c r="R187" s="2"/>
      <c r="S187" s="2"/>
      <c r="T187" s="247"/>
      <c r="U187" s="247"/>
      <c r="V187" s="247"/>
      <c r="W187" s="247"/>
      <c r="X187" s="2"/>
      <c r="Y187" s="2"/>
      <c r="Z187" s="2"/>
      <c r="AA187" s="2"/>
      <c r="AB187" s="2"/>
      <c r="AC187" s="2"/>
      <c r="AD187" s="177"/>
      <c r="AE187" s="177"/>
      <c r="AF187" s="177"/>
      <c r="AG187" s="177"/>
    </row>
    <row r="188" spans="1:33" ht="15.75" x14ac:dyDescent="0.25">
      <c r="A188" s="246"/>
      <c r="B188" s="2"/>
      <c r="C188" s="2"/>
      <c r="D188" s="2"/>
      <c r="E188" s="2"/>
      <c r="F188" s="2"/>
      <c r="G188" s="2"/>
      <c r="H188" s="2"/>
      <c r="I188" s="2"/>
      <c r="J188" s="2"/>
      <c r="K188" s="2"/>
      <c r="L188" s="2"/>
      <c r="M188" s="2"/>
      <c r="N188" s="247"/>
      <c r="O188" s="247"/>
      <c r="P188" s="247"/>
      <c r="Q188" s="247"/>
      <c r="R188" s="2"/>
      <c r="S188" s="2"/>
      <c r="T188" s="247"/>
      <c r="U188" s="247"/>
      <c r="V188" s="247"/>
      <c r="W188" s="247"/>
      <c r="X188" s="2"/>
      <c r="Y188" s="2"/>
      <c r="Z188" s="2"/>
      <c r="AA188" s="2"/>
      <c r="AB188" s="2"/>
      <c r="AC188" s="2"/>
    </row>
    <row r="189" spans="1:33" x14ac:dyDescent="0.2">
      <c r="N189" s="250"/>
      <c r="O189" s="250"/>
      <c r="P189" s="250"/>
      <c r="Q189" s="250"/>
    </row>
    <row r="190" spans="1:33" ht="25.5" x14ac:dyDescent="0.2">
      <c r="A190" s="252" t="s">
        <v>1039</v>
      </c>
      <c r="N190" s="250"/>
      <c r="O190" s="250"/>
      <c r="P190" s="250"/>
      <c r="Q190" s="250"/>
    </row>
    <row r="191" spans="1:33" x14ac:dyDescent="0.2">
      <c r="B191" s="161" t="s">
        <v>2077</v>
      </c>
    </row>
    <row r="192" spans="1:33" x14ac:dyDescent="0.2">
      <c r="B192" s="161" t="s">
        <v>1066</v>
      </c>
    </row>
    <row r="193" spans="2:27" x14ac:dyDescent="0.2">
      <c r="B193" s="161" t="s">
        <v>1065</v>
      </c>
      <c r="E193" s="161">
        <f>75*20</f>
        <v>1500</v>
      </c>
    </row>
    <row r="194" spans="2:27" x14ac:dyDescent="0.2">
      <c r="J194" s="179"/>
      <c r="K194" s="179"/>
      <c r="L194" s="179"/>
      <c r="M194" s="179"/>
      <c r="N194" s="179"/>
      <c r="O194" s="179"/>
      <c r="P194" s="179"/>
      <c r="Q194" s="179"/>
      <c r="R194" s="179"/>
      <c r="S194" s="179"/>
      <c r="T194" s="179"/>
      <c r="U194" s="179"/>
      <c r="V194" s="179"/>
      <c r="W194" s="179"/>
      <c r="X194" s="179"/>
      <c r="Y194" s="179"/>
      <c r="Z194" s="179"/>
      <c r="AA194" s="179"/>
    </row>
    <row r="195" spans="2:27" x14ac:dyDescent="0.2">
      <c r="J195" s="180"/>
      <c r="K195" s="180"/>
      <c r="L195" s="180"/>
      <c r="M195" s="180"/>
      <c r="N195" s="180"/>
      <c r="O195" s="180"/>
      <c r="P195" s="180"/>
      <c r="Q195" s="180"/>
      <c r="R195" s="180"/>
      <c r="S195" s="180"/>
      <c r="T195" s="180"/>
      <c r="U195" s="180"/>
      <c r="V195" s="180"/>
      <c r="W195" s="180"/>
      <c r="X195" s="180"/>
      <c r="Y195" s="180"/>
      <c r="Z195" s="180"/>
      <c r="AA195" s="180"/>
    </row>
    <row r="196" spans="2:27" x14ac:dyDescent="0.2">
      <c r="J196" s="180"/>
      <c r="K196" s="180"/>
      <c r="L196" s="180"/>
      <c r="M196" s="180"/>
      <c r="N196" s="180"/>
      <c r="O196" s="180"/>
      <c r="P196" s="180"/>
      <c r="Q196" s="180"/>
      <c r="R196" s="180"/>
      <c r="S196" s="180"/>
      <c r="T196" s="180"/>
      <c r="U196" s="180"/>
      <c r="V196" s="180"/>
      <c r="W196" s="180"/>
      <c r="X196" s="180"/>
      <c r="Y196" s="180"/>
      <c r="Z196" s="180"/>
      <c r="AA196" s="180"/>
    </row>
    <row r="202" spans="2:27" x14ac:dyDescent="0.2">
      <c r="D202" s="161" t="s">
        <v>1067</v>
      </c>
      <c r="E202" s="181">
        <f>67*4000</f>
        <v>268000</v>
      </c>
      <c r="F202" s="181">
        <f>67*41000</f>
        <v>2747000</v>
      </c>
    </row>
    <row r="203" spans="2:27" x14ac:dyDescent="0.2">
      <c r="E203" s="181">
        <f>54*4000</f>
        <v>216000</v>
      </c>
      <c r="F203" s="181">
        <f>54*41000</f>
        <v>2214000</v>
      </c>
    </row>
    <row r="204" spans="2:27" x14ac:dyDescent="0.2">
      <c r="E204" s="181">
        <f>28*4000</f>
        <v>112000</v>
      </c>
      <c r="F204" s="181">
        <f>28*41000</f>
        <v>1148000</v>
      </c>
    </row>
    <row r="207" spans="2:27" x14ac:dyDescent="0.2">
      <c r="D207" s="161">
        <f>150*4</f>
        <v>600</v>
      </c>
    </row>
    <row r="208" spans="2:27" x14ac:dyDescent="0.2">
      <c r="D208" s="161">
        <f>107+34</f>
        <v>141</v>
      </c>
    </row>
  </sheetData>
  <autoFilter ref="A5:AH116" xr:uid="{00000000-0009-0000-0000-00000A000000}">
    <filterColumn colId="8" showButton="0"/>
    <filterColumn colId="10" showButton="0"/>
    <filterColumn colId="11"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7" showButton="0"/>
  </autoFilter>
  <mergeCells count="40">
    <mergeCell ref="AE6:AE8"/>
    <mergeCell ref="AG6:AG8"/>
    <mergeCell ref="A2:AC3"/>
    <mergeCell ref="A5:A9"/>
    <mergeCell ref="B5:B9"/>
    <mergeCell ref="C5:C9"/>
    <mergeCell ref="D5:D9"/>
    <mergeCell ref="E5:E9"/>
    <mergeCell ref="F5:F9"/>
    <mergeCell ref="G5:G9"/>
    <mergeCell ref="H5:H9"/>
    <mergeCell ref="AA5:AA8"/>
    <mergeCell ref="Q7:Q8"/>
    <mergeCell ref="R7:R8"/>
    <mergeCell ref="S7:S8"/>
    <mergeCell ref="T7:T8"/>
    <mergeCell ref="AD5:AD8"/>
    <mergeCell ref="AB6:AB8"/>
    <mergeCell ref="AC6:AC8"/>
    <mergeCell ref="AB5:AC5"/>
    <mergeCell ref="V7:V8"/>
    <mergeCell ref="W7:W8"/>
    <mergeCell ref="X7:X8"/>
    <mergeCell ref="Y7:Y8"/>
    <mergeCell ref="AJ6:AJ8"/>
    <mergeCell ref="I7:I8"/>
    <mergeCell ref="J7:J8"/>
    <mergeCell ref="K7:K8"/>
    <mergeCell ref="L7:L8"/>
    <mergeCell ref="M7:M8"/>
    <mergeCell ref="N7:N8"/>
    <mergeCell ref="O7:O8"/>
    <mergeCell ref="P7:P8"/>
    <mergeCell ref="AF6:AF8"/>
    <mergeCell ref="I5:J6"/>
    <mergeCell ref="K5:M6"/>
    <mergeCell ref="N5:Q6"/>
    <mergeCell ref="R5:Y6"/>
    <mergeCell ref="Z5:Z8"/>
    <mergeCell ref="U7:U8"/>
  </mergeCells>
  <pageMargins left="0.35433070866141736" right="0.19685039370078741" top="0.35433070866141736" bottom="0.39370078740157483" header="0.31496062992125984" footer="0.31496062992125984"/>
  <pageSetup paperSize="9"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96"/>
  <sheetViews>
    <sheetView topLeftCell="D1" zoomScale="80" zoomScaleNormal="80" workbookViewId="0">
      <pane ySplit="7" topLeftCell="A281" activePane="bottomLeft" state="frozen"/>
      <selection pane="bottomLeft" activeCell="M289" sqref="M289"/>
    </sheetView>
  </sheetViews>
  <sheetFormatPr defaultColWidth="8.88671875" defaultRowHeight="12.75" x14ac:dyDescent="0.2"/>
  <cols>
    <col min="1" max="1" width="2.44140625" style="161" hidden="1" customWidth="1"/>
    <col min="2" max="2" width="3.21875" style="161" hidden="1" customWidth="1"/>
    <col min="3" max="3" width="4.33203125" style="234" customWidth="1"/>
    <col min="4" max="4" width="8.44140625" style="161" customWidth="1"/>
    <col min="5" max="5" width="20.88671875" style="161" customWidth="1"/>
    <col min="6" max="6" width="10.77734375" style="161" customWidth="1"/>
    <col min="7" max="7" width="10" style="161" customWidth="1"/>
    <col min="8" max="8" width="9.77734375" style="161" customWidth="1"/>
    <col min="9" max="9" width="18.88671875" style="161" customWidth="1"/>
    <col min="10" max="10" width="11.33203125" style="161" customWidth="1"/>
    <col min="11" max="11" width="22.88671875" style="161" customWidth="1"/>
    <col min="12" max="12" width="38.21875" style="161" customWidth="1"/>
    <col min="13" max="13" width="35.44140625" style="161" customWidth="1"/>
    <col min="14" max="17" width="5.77734375" style="161" hidden="1" customWidth="1"/>
    <col min="18" max="18" width="6.5546875" style="161" hidden="1" customWidth="1"/>
    <col min="19" max="26" width="5.77734375" style="161" hidden="1" customWidth="1"/>
    <col min="27" max="27" width="4.88671875" style="161" hidden="1" customWidth="1"/>
    <col min="28" max="29" width="5" style="161" hidden="1" customWidth="1"/>
    <col min="30" max="30" width="4.88671875" style="161" hidden="1" customWidth="1"/>
    <col min="31" max="31" width="5.33203125" style="161" hidden="1" customWidth="1"/>
    <col min="32" max="32" width="5.77734375" style="161" hidden="1" customWidth="1"/>
    <col min="33" max="33" width="21.77734375" style="161" hidden="1" customWidth="1"/>
    <col min="34" max="34" width="5.109375" style="161" hidden="1" customWidth="1"/>
    <col min="35" max="35" width="16.33203125" style="161" hidden="1" customWidth="1"/>
    <col min="36" max="36" width="22.6640625" style="161" hidden="1" customWidth="1"/>
    <col min="37" max="38" width="0" style="161" hidden="1" customWidth="1"/>
    <col min="39" max="40" width="10.21875" style="161" customWidth="1"/>
    <col min="41" max="16384" width="8.88671875" style="161"/>
  </cols>
  <sheetData>
    <row r="1" spans="2:39" ht="14.25" customHeight="1" x14ac:dyDescent="0.2">
      <c r="C1" s="650" t="s">
        <v>2312</v>
      </c>
      <c r="D1" s="650"/>
      <c r="E1" s="650"/>
      <c r="F1" s="650"/>
    </row>
    <row r="2" spans="2:39" x14ac:dyDescent="0.2">
      <c r="C2" s="650"/>
      <c r="D2" s="650"/>
      <c r="E2" s="650"/>
      <c r="F2" s="650"/>
    </row>
    <row r="3" spans="2:39" x14ac:dyDescent="0.2">
      <c r="C3" s="650"/>
      <c r="D3" s="650"/>
      <c r="E3" s="650"/>
      <c r="F3" s="650"/>
    </row>
    <row r="6" spans="2:39" ht="38.25" customHeight="1" x14ac:dyDescent="0.2">
      <c r="C6" s="646" t="s">
        <v>2313</v>
      </c>
      <c r="D6" s="646"/>
      <c r="E6" s="646"/>
      <c r="F6" s="646"/>
    </row>
    <row r="7" spans="2:39" x14ac:dyDescent="0.2">
      <c r="C7" s="278"/>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row>
    <row r="8" spans="2:39" ht="15.75" customHeight="1" x14ac:dyDescent="0.2">
      <c r="C8" s="651" t="s">
        <v>2311</v>
      </c>
      <c r="D8" s="651"/>
      <c r="E8" s="651"/>
      <c r="F8" s="651"/>
      <c r="G8" s="651"/>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c r="AG8" s="159"/>
      <c r="AH8" s="160"/>
      <c r="AI8" s="160"/>
      <c r="AJ8" s="160"/>
    </row>
    <row r="9" spans="2:39" x14ac:dyDescent="0.2">
      <c r="C9" s="652"/>
      <c r="D9" s="652"/>
      <c r="E9" s="652"/>
      <c r="F9" s="652"/>
      <c r="G9" s="652"/>
      <c r="H9" s="652"/>
      <c r="I9" s="652"/>
      <c r="J9" s="652"/>
      <c r="K9" s="652"/>
      <c r="L9" s="652"/>
      <c r="M9" s="652"/>
      <c r="N9" s="652"/>
      <c r="O9" s="652"/>
      <c r="P9" s="652"/>
      <c r="Q9" s="652"/>
      <c r="R9" s="652"/>
      <c r="S9" s="652"/>
      <c r="T9" s="652"/>
      <c r="U9" s="652"/>
      <c r="V9" s="652"/>
      <c r="W9" s="652"/>
      <c r="X9" s="652"/>
      <c r="Y9" s="652"/>
      <c r="Z9" s="652"/>
      <c r="AA9" s="652"/>
      <c r="AB9" s="652"/>
      <c r="AC9" s="652"/>
      <c r="AD9" s="652"/>
      <c r="AE9" s="652"/>
      <c r="AF9" s="652"/>
      <c r="AG9" s="159"/>
      <c r="AH9" s="160"/>
      <c r="AI9" s="160"/>
      <c r="AJ9" s="160"/>
    </row>
    <row r="10" spans="2:39" x14ac:dyDescent="0.2">
      <c r="C10" s="233"/>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row>
    <row r="11" spans="2:39" ht="15.75" customHeight="1" x14ac:dyDescent="0.25">
      <c r="C11" s="281" t="s">
        <v>1</v>
      </c>
      <c r="D11" s="281" t="s">
        <v>127</v>
      </c>
      <c r="E11" s="281" t="s">
        <v>128</v>
      </c>
      <c r="F11" s="595" t="s">
        <v>908</v>
      </c>
      <c r="G11" s="595" t="s">
        <v>906</v>
      </c>
      <c r="H11" s="595" t="s">
        <v>884</v>
      </c>
      <c r="I11" s="595" t="s">
        <v>885</v>
      </c>
      <c r="J11" s="595" t="s">
        <v>907</v>
      </c>
      <c r="K11" s="595" t="s">
        <v>130</v>
      </c>
      <c r="L11" s="653"/>
      <c r="M11" s="279"/>
      <c r="N11" s="616" t="s">
        <v>2057</v>
      </c>
      <c r="O11" s="617"/>
      <c r="P11" s="618"/>
      <c r="Q11" s="622" t="s">
        <v>1120</v>
      </c>
      <c r="R11" s="623"/>
      <c r="S11" s="623"/>
      <c r="T11" s="624"/>
      <c r="U11" s="628" t="s">
        <v>1121</v>
      </c>
      <c r="V11" s="629"/>
      <c r="W11" s="629"/>
      <c r="X11" s="629"/>
      <c r="Y11" s="629"/>
      <c r="Z11" s="629"/>
      <c r="AA11" s="629"/>
      <c r="AB11" s="629"/>
      <c r="AC11" s="604" t="s">
        <v>2068</v>
      </c>
      <c r="AD11" s="634" t="s">
        <v>1109</v>
      </c>
      <c r="AE11" s="610" t="s">
        <v>1037</v>
      </c>
      <c r="AF11" s="610"/>
      <c r="AG11" s="607" t="s">
        <v>17</v>
      </c>
      <c r="AH11" s="162"/>
      <c r="AI11" s="162"/>
      <c r="AJ11" s="162"/>
    </row>
    <row r="12" spans="2:39" ht="48" customHeight="1" x14ac:dyDescent="0.25">
      <c r="C12" s="282"/>
      <c r="D12" s="282"/>
      <c r="E12" s="282"/>
      <c r="F12" s="595"/>
      <c r="G12" s="595"/>
      <c r="H12" s="595"/>
      <c r="I12" s="595"/>
      <c r="J12" s="595"/>
      <c r="K12" s="595"/>
      <c r="L12" s="654"/>
      <c r="M12" s="279"/>
      <c r="N12" s="619"/>
      <c r="O12" s="620"/>
      <c r="P12" s="621"/>
      <c r="Q12" s="625"/>
      <c r="R12" s="626"/>
      <c r="S12" s="626"/>
      <c r="T12" s="627"/>
      <c r="U12" s="630"/>
      <c r="V12" s="631"/>
      <c r="W12" s="631"/>
      <c r="X12" s="631"/>
      <c r="Y12" s="631"/>
      <c r="Z12" s="631"/>
      <c r="AA12" s="631"/>
      <c r="AB12" s="631"/>
      <c r="AC12" s="605"/>
      <c r="AD12" s="634"/>
      <c r="AE12" s="642" t="s">
        <v>132</v>
      </c>
      <c r="AF12" s="642" t="s">
        <v>16</v>
      </c>
      <c r="AG12" s="608"/>
      <c r="AH12" s="607" t="s">
        <v>1</v>
      </c>
      <c r="AI12" s="607" t="s">
        <v>711</v>
      </c>
      <c r="AJ12" s="607" t="s">
        <v>712</v>
      </c>
      <c r="AM12" s="644"/>
    </row>
    <row r="13" spans="2:39" ht="18" customHeight="1" x14ac:dyDescent="0.2">
      <c r="C13" s="282"/>
      <c r="D13" s="282"/>
      <c r="E13" s="282"/>
      <c r="F13" s="595"/>
      <c r="G13" s="595"/>
      <c r="H13" s="595"/>
      <c r="I13" s="595"/>
      <c r="J13" s="595"/>
      <c r="K13" s="595"/>
      <c r="L13" s="595" t="s">
        <v>133</v>
      </c>
      <c r="M13" s="595" t="s">
        <v>134</v>
      </c>
      <c r="N13" s="607" t="s">
        <v>1132</v>
      </c>
      <c r="O13" s="607" t="s">
        <v>2058</v>
      </c>
      <c r="P13" s="607" t="s">
        <v>2059</v>
      </c>
      <c r="Q13" s="604" t="s">
        <v>1146</v>
      </c>
      <c r="R13" s="643" t="s">
        <v>1133</v>
      </c>
      <c r="S13" s="632" t="s">
        <v>1142</v>
      </c>
      <c r="T13" s="604" t="s">
        <v>1147</v>
      </c>
      <c r="U13" s="632" t="s">
        <v>1134</v>
      </c>
      <c r="V13" s="632" t="s">
        <v>1135</v>
      </c>
      <c r="W13" s="632" t="s">
        <v>1136</v>
      </c>
      <c r="X13" s="632" t="s">
        <v>1137</v>
      </c>
      <c r="Y13" s="632" t="s">
        <v>1138</v>
      </c>
      <c r="Z13" s="632" t="s">
        <v>1139</v>
      </c>
      <c r="AA13" s="632" t="s">
        <v>1140</v>
      </c>
      <c r="AB13" s="645" t="s">
        <v>1141</v>
      </c>
      <c r="AC13" s="605"/>
      <c r="AD13" s="634"/>
      <c r="AE13" s="642"/>
      <c r="AF13" s="642"/>
      <c r="AG13" s="608"/>
      <c r="AH13" s="608"/>
      <c r="AI13" s="608"/>
      <c r="AJ13" s="608"/>
      <c r="AM13" s="644"/>
    </row>
    <row r="14" spans="2:39" ht="12.75" customHeight="1" x14ac:dyDescent="0.2">
      <c r="C14" s="282"/>
      <c r="D14" s="282"/>
      <c r="E14" s="282"/>
      <c r="F14" s="595"/>
      <c r="G14" s="595"/>
      <c r="H14" s="595"/>
      <c r="I14" s="595"/>
      <c r="J14" s="595"/>
      <c r="K14" s="595"/>
      <c r="L14" s="595"/>
      <c r="M14" s="595"/>
      <c r="N14" s="609"/>
      <c r="O14" s="609"/>
      <c r="P14" s="609"/>
      <c r="Q14" s="606"/>
      <c r="R14" s="643"/>
      <c r="S14" s="632"/>
      <c r="T14" s="606"/>
      <c r="U14" s="632"/>
      <c r="V14" s="632"/>
      <c r="W14" s="632"/>
      <c r="X14" s="632"/>
      <c r="Y14" s="632"/>
      <c r="Z14" s="632"/>
      <c r="AA14" s="632"/>
      <c r="AB14" s="645"/>
      <c r="AC14" s="606"/>
      <c r="AD14" s="634"/>
      <c r="AE14" s="642"/>
      <c r="AF14" s="642"/>
      <c r="AG14" s="609"/>
      <c r="AH14" s="609"/>
      <c r="AI14" s="609"/>
      <c r="AJ14" s="609"/>
      <c r="AM14" s="644"/>
    </row>
    <row r="15" spans="2:39" ht="30" customHeight="1" x14ac:dyDescent="0.2">
      <c r="C15" s="283"/>
      <c r="D15" s="283"/>
      <c r="E15" s="283"/>
      <c r="F15" s="595"/>
      <c r="G15" s="595"/>
      <c r="H15" s="595"/>
      <c r="I15" s="595"/>
      <c r="J15" s="595"/>
      <c r="K15" s="595"/>
      <c r="L15" s="272"/>
      <c r="M15" s="272"/>
      <c r="N15" s="163"/>
      <c r="O15" s="163"/>
      <c r="P15" s="163"/>
      <c r="Q15" s="163"/>
      <c r="R15" s="163"/>
      <c r="S15" s="163"/>
      <c r="T15" s="163"/>
      <c r="U15" s="163"/>
      <c r="V15" s="163"/>
      <c r="W15" s="163"/>
      <c r="X15" s="163"/>
      <c r="Y15" s="163"/>
      <c r="Z15" s="163"/>
      <c r="AA15" s="163"/>
      <c r="AB15" s="163"/>
      <c r="AC15" s="163"/>
      <c r="AD15" s="163"/>
      <c r="AE15" s="163"/>
      <c r="AF15" s="163"/>
      <c r="AG15" s="164" t="s">
        <v>1041</v>
      </c>
      <c r="AH15" s="163"/>
      <c r="AI15" s="163"/>
      <c r="AJ15" s="163"/>
    </row>
    <row r="16" spans="2:39" ht="12.75" customHeight="1" x14ac:dyDescent="0.25">
      <c r="B16" s="161">
        <v>1</v>
      </c>
      <c r="C16" s="647">
        <v>1</v>
      </c>
      <c r="D16" s="273" t="s">
        <v>167</v>
      </c>
      <c r="E16" s="275" t="s">
        <v>29</v>
      </c>
      <c r="F16" s="4" t="s">
        <v>46</v>
      </c>
      <c r="G16" s="4">
        <v>122037342</v>
      </c>
      <c r="H16" s="4" t="s">
        <v>835</v>
      </c>
      <c r="I16" s="4" t="s">
        <v>836</v>
      </c>
      <c r="J16" s="2" t="s">
        <v>73</v>
      </c>
      <c r="K16" s="2" t="s">
        <v>135</v>
      </c>
      <c r="L16" s="2" t="s">
        <v>136</v>
      </c>
      <c r="M16" s="2"/>
      <c r="N16" s="165" t="s">
        <v>1215</v>
      </c>
      <c r="O16" s="40"/>
      <c r="P16" s="40"/>
      <c r="Q16" s="165" t="s">
        <v>1215</v>
      </c>
      <c r="R16" s="165"/>
      <c r="S16" s="165"/>
      <c r="T16" s="165"/>
      <c r="U16" s="40"/>
      <c r="V16" s="40"/>
      <c r="W16" s="165"/>
      <c r="X16" s="165" t="s">
        <v>1215</v>
      </c>
      <c r="Y16" s="165"/>
      <c r="Z16" s="165"/>
      <c r="AA16" s="40"/>
      <c r="AB16" s="40"/>
      <c r="AC16" s="165">
        <v>3</v>
      </c>
      <c r="AD16" s="165"/>
      <c r="AE16" s="165">
        <v>54</v>
      </c>
      <c r="AF16" s="165">
        <v>4</v>
      </c>
      <c r="AG16" s="169" t="s">
        <v>1042</v>
      </c>
      <c r="AH16" s="40">
        <v>1</v>
      </c>
      <c r="AI16" s="40" t="s">
        <v>708</v>
      </c>
      <c r="AJ16" s="40" t="s">
        <v>671</v>
      </c>
    </row>
    <row r="17" spans="2:40" ht="12.75" customHeight="1" x14ac:dyDescent="0.25">
      <c r="C17" s="648"/>
      <c r="D17" s="271" t="s">
        <v>137</v>
      </c>
      <c r="E17" s="45" t="s">
        <v>138</v>
      </c>
      <c r="F17" s="4"/>
      <c r="G17" s="4"/>
      <c r="H17" s="4"/>
      <c r="I17" s="4"/>
      <c r="J17" s="4"/>
      <c r="K17" s="2"/>
      <c r="L17" s="2"/>
      <c r="M17" s="2"/>
      <c r="N17" s="165"/>
      <c r="O17" s="40"/>
      <c r="P17" s="40"/>
      <c r="Q17" s="165"/>
      <c r="R17" s="165"/>
      <c r="S17" s="165"/>
      <c r="T17" s="165"/>
      <c r="U17" s="40"/>
      <c r="V17" s="40"/>
      <c r="W17" s="165"/>
      <c r="X17" s="165"/>
      <c r="Y17" s="165"/>
      <c r="Z17" s="165"/>
      <c r="AA17" s="40"/>
      <c r="AB17" s="40"/>
      <c r="AC17" s="165"/>
      <c r="AD17" s="165"/>
      <c r="AE17" s="165"/>
      <c r="AF17" s="165"/>
      <c r="AG17" s="169" t="s">
        <v>1043</v>
      </c>
      <c r="AH17" s="40"/>
      <c r="AI17" s="40" t="s">
        <v>672</v>
      </c>
      <c r="AJ17" s="40"/>
      <c r="AM17" s="171"/>
      <c r="AN17" s="171"/>
    </row>
    <row r="18" spans="2:40" ht="15.75" x14ac:dyDescent="0.25">
      <c r="C18" s="649"/>
      <c r="D18" s="271" t="s">
        <v>139</v>
      </c>
      <c r="E18" s="45" t="s">
        <v>140</v>
      </c>
      <c r="F18" s="4"/>
      <c r="G18" s="4"/>
      <c r="H18" s="4"/>
      <c r="I18" s="4"/>
      <c r="J18" s="4"/>
      <c r="K18" s="2"/>
      <c r="L18" s="2"/>
      <c r="M18" s="2"/>
      <c r="N18" s="165"/>
      <c r="O18" s="40"/>
      <c r="P18" s="40"/>
      <c r="Q18" s="165"/>
      <c r="R18" s="165"/>
      <c r="S18" s="165"/>
      <c r="T18" s="165"/>
      <c r="U18" s="40"/>
      <c r="V18" s="40"/>
      <c r="W18" s="165"/>
      <c r="X18" s="165"/>
      <c r="Y18" s="165"/>
      <c r="Z18" s="165"/>
      <c r="AA18" s="40"/>
      <c r="AB18" s="40"/>
      <c r="AC18" s="165"/>
      <c r="AD18" s="165"/>
      <c r="AE18" s="165"/>
      <c r="AF18" s="165"/>
      <c r="AG18" s="40"/>
      <c r="AH18" s="40"/>
      <c r="AI18" s="40" t="s">
        <v>685</v>
      </c>
      <c r="AJ18" s="40"/>
      <c r="AM18" s="171"/>
      <c r="AN18" s="171"/>
    </row>
    <row r="19" spans="2:40" ht="15.75" x14ac:dyDescent="0.25">
      <c r="B19" s="161">
        <v>2</v>
      </c>
      <c r="C19" s="647">
        <v>2</v>
      </c>
      <c r="D19" s="273" t="s">
        <v>167</v>
      </c>
      <c r="E19" s="275" t="s">
        <v>56</v>
      </c>
      <c r="F19" s="4" t="s">
        <v>57</v>
      </c>
      <c r="G19" s="4">
        <v>113410058</v>
      </c>
      <c r="H19" s="4" t="s">
        <v>837</v>
      </c>
      <c r="I19" s="4" t="s">
        <v>838</v>
      </c>
      <c r="J19" s="2" t="s">
        <v>73</v>
      </c>
      <c r="K19" s="2" t="s">
        <v>135</v>
      </c>
      <c r="L19" s="2" t="s">
        <v>141</v>
      </c>
      <c r="M19" s="2"/>
      <c r="N19" s="165" t="s">
        <v>1215</v>
      </c>
      <c r="O19" s="40"/>
      <c r="P19" s="40"/>
      <c r="Q19" s="165" t="s">
        <v>1215</v>
      </c>
      <c r="R19" s="165"/>
      <c r="S19" s="165"/>
      <c r="T19" s="165"/>
      <c r="U19" s="40"/>
      <c r="V19" s="40"/>
      <c r="W19" s="165"/>
      <c r="X19" s="165" t="s">
        <v>1215</v>
      </c>
      <c r="Y19" s="165"/>
      <c r="Z19" s="165"/>
      <c r="AA19" s="40"/>
      <c r="AB19" s="40"/>
      <c r="AC19" s="165">
        <v>6</v>
      </c>
      <c r="AD19" s="165"/>
      <c r="AE19" s="165">
        <v>54</v>
      </c>
      <c r="AF19" s="165">
        <v>2</v>
      </c>
      <c r="AG19" s="40"/>
      <c r="AH19" s="40">
        <v>2</v>
      </c>
      <c r="AI19" s="40" t="s">
        <v>709</v>
      </c>
      <c r="AJ19" s="40" t="s">
        <v>671</v>
      </c>
      <c r="AM19" s="171"/>
      <c r="AN19" s="171"/>
    </row>
    <row r="20" spans="2:40" ht="15.75" x14ac:dyDescent="0.25">
      <c r="C20" s="648"/>
      <c r="D20" s="271" t="s">
        <v>142</v>
      </c>
      <c r="E20" s="45" t="s">
        <v>143</v>
      </c>
      <c r="F20" s="4"/>
      <c r="G20" s="4"/>
      <c r="H20" s="4"/>
      <c r="I20" s="4"/>
      <c r="J20" s="4"/>
      <c r="K20" s="2"/>
      <c r="L20" s="2"/>
      <c r="M20" s="2"/>
      <c r="N20" s="165"/>
      <c r="O20" s="40"/>
      <c r="P20" s="40"/>
      <c r="Q20" s="165"/>
      <c r="R20" s="165"/>
      <c r="S20" s="165"/>
      <c r="T20" s="165"/>
      <c r="U20" s="40"/>
      <c r="V20" s="40"/>
      <c r="W20" s="165"/>
      <c r="X20" s="165"/>
      <c r="Y20" s="165"/>
      <c r="Z20" s="165"/>
      <c r="AA20" s="40"/>
      <c r="AB20" s="40"/>
      <c r="AC20" s="165"/>
      <c r="AD20" s="165"/>
      <c r="AE20" s="165"/>
      <c r="AF20" s="165"/>
      <c r="AG20" s="40"/>
      <c r="AH20" s="40">
        <v>3</v>
      </c>
      <c r="AI20" s="40"/>
      <c r="AJ20" s="40"/>
      <c r="AM20" s="171"/>
      <c r="AN20" s="171"/>
    </row>
    <row r="21" spans="2:40" ht="15.75" x14ac:dyDescent="0.25">
      <c r="C21" s="648"/>
      <c r="D21" s="271" t="s">
        <v>145</v>
      </c>
      <c r="E21" s="45" t="s">
        <v>144</v>
      </c>
      <c r="F21" s="4"/>
      <c r="G21" s="4"/>
      <c r="H21" s="4"/>
      <c r="I21" s="4"/>
      <c r="J21" s="4"/>
      <c r="K21" s="2"/>
      <c r="L21" s="2"/>
      <c r="M21" s="2"/>
      <c r="N21" s="165"/>
      <c r="O21" s="40"/>
      <c r="P21" s="40"/>
      <c r="Q21" s="165"/>
      <c r="R21" s="165"/>
      <c r="S21" s="165"/>
      <c r="T21" s="165"/>
      <c r="U21" s="40"/>
      <c r="V21" s="40"/>
      <c r="W21" s="165"/>
      <c r="X21" s="165"/>
      <c r="Y21" s="165"/>
      <c r="Z21" s="165"/>
      <c r="AA21" s="40"/>
      <c r="AB21" s="40"/>
      <c r="AC21" s="165"/>
      <c r="AD21" s="165"/>
      <c r="AE21" s="165"/>
      <c r="AF21" s="165"/>
      <c r="AG21" s="40"/>
      <c r="AH21" s="40"/>
      <c r="AI21" s="40"/>
      <c r="AJ21" s="40"/>
    </row>
    <row r="22" spans="2:40" ht="15.75" x14ac:dyDescent="0.25">
      <c r="C22" s="648"/>
      <c r="D22" s="271" t="s">
        <v>137</v>
      </c>
      <c r="E22" s="45" t="s">
        <v>143</v>
      </c>
      <c r="F22" s="4"/>
      <c r="G22" s="4"/>
      <c r="H22" s="4"/>
      <c r="I22" s="4"/>
      <c r="J22" s="4"/>
      <c r="K22" s="2"/>
      <c r="L22" s="2"/>
      <c r="M22" s="2"/>
      <c r="N22" s="165"/>
      <c r="O22" s="40"/>
      <c r="P22" s="40"/>
      <c r="Q22" s="165"/>
      <c r="R22" s="165"/>
      <c r="S22" s="165"/>
      <c r="T22" s="165"/>
      <c r="U22" s="40"/>
      <c r="V22" s="40"/>
      <c r="W22" s="165"/>
      <c r="X22" s="165"/>
      <c r="Y22" s="165"/>
      <c r="Z22" s="165"/>
      <c r="AA22" s="40"/>
      <c r="AB22" s="40"/>
      <c r="AC22" s="165"/>
      <c r="AD22" s="165"/>
      <c r="AE22" s="165"/>
      <c r="AF22" s="165"/>
      <c r="AG22" s="40"/>
      <c r="AH22" s="40"/>
      <c r="AI22" s="40"/>
      <c r="AJ22" s="40"/>
    </row>
    <row r="23" spans="2:40" ht="15.75" x14ac:dyDescent="0.25">
      <c r="C23" s="648"/>
      <c r="D23" s="271" t="s">
        <v>139</v>
      </c>
      <c r="E23" s="45" t="s">
        <v>146</v>
      </c>
      <c r="F23" s="4"/>
      <c r="G23" s="4"/>
      <c r="H23" s="4"/>
      <c r="I23" s="4"/>
      <c r="J23" s="4"/>
      <c r="K23" s="2"/>
      <c r="L23" s="2"/>
      <c r="M23" s="2"/>
      <c r="N23" s="165"/>
      <c r="O23" s="40"/>
      <c r="P23" s="40"/>
      <c r="Q23" s="165"/>
      <c r="R23" s="165"/>
      <c r="S23" s="165"/>
      <c r="T23" s="165"/>
      <c r="U23" s="40"/>
      <c r="V23" s="40"/>
      <c r="W23" s="165"/>
      <c r="X23" s="165"/>
      <c r="Y23" s="165"/>
      <c r="Z23" s="165"/>
      <c r="AA23" s="40"/>
      <c r="AB23" s="40"/>
      <c r="AC23" s="165"/>
      <c r="AD23" s="165"/>
      <c r="AE23" s="165"/>
      <c r="AF23" s="165"/>
      <c r="AG23" s="40"/>
      <c r="AH23" s="40">
        <v>4</v>
      </c>
      <c r="AI23" s="40"/>
      <c r="AJ23" s="40"/>
    </row>
    <row r="24" spans="2:40" ht="15.75" x14ac:dyDescent="0.25">
      <c r="C24" s="649"/>
      <c r="D24" s="271" t="s">
        <v>139</v>
      </c>
      <c r="E24" s="45" t="s">
        <v>147</v>
      </c>
      <c r="F24" s="4"/>
      <c r="G24" s="4"/>
      <c r="H24" s="4"/>
      <c r="I24" s="4"/>
      <c r="J24" s="4"/>
      <c r="K24" s="2"/>
      <c r="L24" s="2"/>
      <c r="M24" s="2"/>
      <c r="N24" s="165"/>
      <c r="O24" s="40"/>
      <c r="P24" s="40"/>
      <c r="Q24" s="165"/>
      <c r="R24" s="165"/>
      <c r="S24" s="165"/>
      <c r="T24" s="165"/>
      <c r="U24" s="40"/>
      <c r="V24" s="40"/>
      <c r="W24" s="165"/>
      <c r="X24" s="165"/>
      <c r="Y24" s="165"/>
      <c r="Z24" s="165"/>
      <c r="AA24" s="40"/>
      <c r="AB24" s="40"/>
      <c r="AC24" s="165"/>
      <c r="AD24" s="165"/>
      <c r="AE24" s="165"/>
      <c r="AF24" s="165"/>
      <c r="AG24" s="40"/>
      <c r="AH24" s="40">
        <v>5</v>
      </c>
      <c r="AI24" s="40"/>
      <c r="AJ24" s="40"/>
    </row>
    <row r="25" spans="2:40" ht="15.75" x14ac:dyDescent="0.25">
      <c r="B25" s="161">
        <v>7</v>
      </c>
      <c r="C25" s="647">
        <v>3</v>
      </c>
      <c r="D25" s="273" t="s">
        <v>167</v>
      </c>
      <c r="E25" s="275" t="s">
        <v>63</v>
      </c>
      <c r="F25" s="4" t="s">
        <v>64</v>
      </c>
      <c r="G25" s="4" t="s">
        <v>163</v>
      </c>
      <c r="H25" s="4" t="s">
        <v>839</v>
      </c>
      <c r="I25" s="4" t="s">
        <v>772</v>
      </c>
      <c r="J25" s="2" t="s">
        <v>73</v>
      </c>
      <c r="K25" s="2" t="s">
        <v>148</v>
      </c>
      <c r="L25" s="2" t="s">
        <v>149</v>
      </c>
      <c r="M25" s="2"/>
      <c r="N25" s="165" t="s">
        <v>1215</v>
      </c>
      <c r="O25" s="40"/>
      <c r="P25" s="40"/>
      <c r="Q25" s="165" t="s">
        <v>1215</v>
      </c>
      <c r="R25" s="165"/>
      <c r="S25" s="165"/>
      <c r="T25" s="165"/>
      <c r="U25" s="40"/>
      <c r="V25" s="40"/>
      <c r="W25" s="165"/>
      <c r="X25" s="165" t="s">
        <v>1215</v>
      </c>
      <c r="Y25" s="165"/>
      <c r="Z25" s="165"/>
      <c r="AA25" s="40"/>
      <c r="AB25" s="40"/>
      <c r="AC25" s="165">
        <v>4</v>
      </c>
      <c r="AD25" s="165"/>
      <c r="AE25" s="165">
        <v>54</v>
      </c>
      <c r="AF25" s="165">
        <v>3</v>
      </c>
      <c r="AG25" s="40"/>
      <c r="AH25" s="40">
        <v>3</v>
      </c>
      <c r="AI25" s="40" t="s">
        <v>710</v>
      </c>
      <c r="AJ25" s="40" t="s">
        <v>713</v>
      </c>
    </row>
    <row r="26" spans="2:40" ht="15.75" x14ac:dyDescent="0.25">
      <c r="C26" s="648"/>
      <c r="D26" s="271" t="s">
        <v>150</v>
      </c>
      <c r="E26" s="45" t="s">
        <v>151</v>
      </c>
      <c r="F26" s="4"/>
      <c r="G26" s="4"/>
      <c r="H26" s="4"/>
      <c r="I26" s="4"/>
      <c r="J26" s="4"/>
      <c r="K26" s="2"/>
      <c r="L26" s="2"/>
      <c r="M26" s="2"/>
      <c r="N26" s="165"/>
      <c r="O26" s="40"/>
      <c r="P26" s="40"/>
      <c r="Q26" s="165"/>
      <c r="R26" s="165"/>
      <c r="S26" s="165"/>
      <c r="T26" s="165"/>
      <c r="U26" s="40"/>
      <c r="V26" s="40"/>
      <c r="W26" s="165"/>
      <c r="X26" s="165"/>
      <c r="Y26" s="165"/>
      <c r="Z26" s="165"/>
      <c r="AA26" s="40"/>
      <c r="AB26" s="40"/>
      <c r="AC26" s="165"/>
      <c r="AD26" s="165"/>
      <c r="AE26" s="165"/>
      <c r="AF26" s="165"/>
      <c r="AG26" s="40"/>
      <c r="AH26" s="40"/>
      <c r="AI26" s="40"/>
      <c r="AJ26" s="40"/>
    </row>
    <row r="27" spans="2:40" ht="15.75" x14ac:dyDescent="0.25">
      <c r="C27" s="648"/>
      <c r="D27" s="271" t="s">
        <v>139</v>
      </c>
      <c r="E27" s="45" t="s">
        <v>152</v>
      </c>
      <c r="F27" s="4"/>
      <c r="G27" s="4"/>
      <c r="H27" s="4"/>
      <c r="I27" s="4"/>
      <c r="J27" s="4"/>
      <c r="K27" s="2"/>
      <c r="L27" s="2"/>
      <c r="M27" s="2"/>
      <c r="N27" s="165"/>
      <c r="O27" s="40"/>
      <c r="P27" s="40"/>
      <c r="Q27" s="165"/>
      <c r="R27" s="165"/>
      <c r="S27" s="165"/>
      <c r="T27" s="165"/>
      <c r="U27" s="40"/>
      <c r="V27" s="40"/>
      <c r="W27" s="165"/>
      <c r="X27" s="165"/>
      <c r="Y27" s="165"/>
      <c r="Z27" s="165"/>
      <c r="AA27" s="40"/>
      <c r="AB27" s="40"/>
      <c r="AC27" s="165"/>
      <c r="AD27" s="165"/>
      <c r="AE27" s="165"/>
      <c r="AF27" s="165"/>
      <c r="AG27" s="40"/>
      <c r="AH27" s="40">
        <v>6</v>
      </c>
      <c r="AI27" s="40"/>
      <c r="AJ27" s="40"/>
    </row>
    <row r="28" spans="2:40" ht="15.75" x14ac:dyDescent="0.25">
      <c r="C28" s="649"/>
      <c r="D28" s="271" t="s">
        <v>139</v>
      </c>
      <c r="E28" s="45" t="s">
        <v>153</v>
      </c>
      <c r="F28" s="4"/>
      <c r="G28" s="4"/>
      <c r="H28" s="4"/>
      <c r="I28" s="4"/>
      <c r="J28" s="4"/>
      <c r="K28" s="2"/>
      <c r="L28" s="2"/>
      <c r="M28" s="2"/>
      <c r="N28" s="165"/>
      <c r="O28" s="40"/>
      <c r="P28" s="40"/>
      <c r="Q28" s="165"/>
      <c r="R28" s="165"/>
      <c r="S28" s="165"/>
      <c r="T28" s="165"/>
      <c r="U28" s="40"/>
      <c r="V28" s="40"/>
      <c r="W28" s="165"/>
      <c r="X28" s="165"/>
      <c r="Y28" s="165"/>
      <c r="Z28" s="165"/>
      <c r="AA28" s="40"/>
      <c r="AB28" s="40"/>
      <c r="AC28" s="165"/>
      <c r="AD28" s="165"/>
      <c r="AE28" s="165"/>
      <c r="AF28" s="165"/>
      <c r="AG28" s="40"/>
      <c r="AH28" s="40">
        <v>7</v>
      </c>
      <c r="AI28" s="40"/>
      <c r="AJ28" s="40"/>
    </row>
    <row r="29" spans="2:40" ht="15.75" x14ac:dyDescent="0.25">
      <c r="B29" s="161">
        <v>3</v>
      </c>
      <c r="C29" s="647">
        <v>4</v>
      </c>
      <c r="D29" s="273" t="s">
        <v>167</v>
      </c>
      <c r="E29" s="275" t="s">
        <v>27</v>
      </c>
      <c r="F29" s="4" t="s">
        <v>45</v>
      </c>
      <c r="G29" s="4">
        <v>168346756</v>
      </c>
      <c r="H29" s="4" t="s">
        <v>840</v>
      </c>
      <c r="I29" s="4" t="s">
        <v>787</v>
      </c>
      <c r="J29" s="2" t="s">
        <v>73</v>
      </c>
      <c r="K29" s="2" t="s">
        <v>154</v>
      </c>
      <c r="L29" s="2" t="s">
        <v>155</v>
      </c>
      <c r="M29" s="2"/>
      <c r="N29" s="165" t="s">
        <v>1215</v>
      </c>
      <c r="O29" s="40"/>
      <c r="P29" s="40"/>
      <c r="Q29" s="165" t="s">
        <v>1215</v>
      </c>
      <c r="R29" s="165"/>
      <c r="S29" s="165"/>
      <c r="T29" s="165"/>
      <c r="U29" s="40"/>
      <c r="V29" s="40"/>
      <c r="W29" s="165"/>
      <c r="X29" s="165" t="s">
        <v>1215</v>
      </c>
      <c r="Y29" s="165"/>
      <c r="Z29" s="165"/>
      <c r="AA29" s="40"/>
      <c r="AB29" s="40"/>
      <c r="AC29" s="165">
        <v>3</v>
      </c>
      <c r="AD29" s="165"/>
      <c r="AE29" s="165">
        <v>67</v>
      </c>
      <c r="AF29" s="165">
        <v>4</v>
      </c>
      <c r="AG29" s="40"/>
      <c r="AH29" s="40">
        <v>4</v>
      </c>
      <c r="AI29" s="40" t="s">
        <v>714</v>
      </c>
      <c r="AJ29" s="40" t="s">
        <v>716</v>
      </c>
    </row>
    <row r="30" spans="2:40" ht="15.75" x14ac:dyDescent="0.25">
      <c r="C30" s="648"/>
      <c r="D30" s="271" t="s">
        <v>137</v>
      </c>
      <c r="E30" s="45" t="s">
        <v>156</v>
      </c>
      <c r="F30" s="4"/>
      <c r="G30" s="4"/>
      <c r="H30" s="4"/>
      <c r="I30" s="4"/>
      <c r="J30" s="4"/>
      <c r="K30" s="2"/>
      <c r="L30" s="2"/>
      <c r="M30" s="2"/>
      <c r="N30" s="165"/>
      <c r="O30" s="40"/>
      <c r="P30" s="40"/>
      <c r="Q30" s="165"/>
      <c r="R30" s="165"/>
      <c r="S30" s="165"/>
      <c r="T30" s="165"/>
      <c r="U30" s="40"/>
      <c r="V30" s="40"/>
      <c r="W30" s="165"/>
      <c r="X30" s="165"/>
      <c r="Y30" s="165"/>
      <c r="Z30" s="165"/>
      <c r="AA30" s="40"/>
      <c r="AB30" s="40"/>
      <c r="AC30" s="165"/>
      <c r="AD30" s="165"/>
      <c r="AE30" s="165"/>
      <c r="AF30" s="165"/>
      <c r="AG30" s="40"/>
      <c r="AH30" s="40"/>
      <c r="AI30" s="40"/>
      <c r="AJ30" s="40"/>
    </row>
    <row r="31" spans="2:40" ht="15.75" x14ac:dyDescent="0.25">
      <c r="C31" s="649"/>
      <c r="D31" s="271" t="s">
        <v>139</v>
      </c>
      <c r="E31" s="45" t="s">
        <v>157</v>
      </c>
      <c r="F31" s="4"/>
      <c r="G31" s="4"/>
      <c r="H31" s="4"/>
      <c r="I31" s="4"/>
      <c r="J31" s="4"/>
      <c r="K31" s="2"/>
      <c r="L31" s="2"/>
      <c r="M31" s="2"/>
      <c r="N31" s="165"/>
      <c r="O31" s="40"/>
      <c r="P31" s="40"/>
      <c r="Q31" s="165"/>
      <c r="R31" s="165"/>
      <c r="S31" s="165"/>
      <c r="T31" s="165"/>
      <c r="U31" s="40"/>
      <c r="V31" s="40"/>
      <c r="W31" s="165"/>
      <c r="X31" s="165"/>
      <c r="Y31" s="165"/>
      <c r="Z31" s="165"/>
      <c r="AA31" s="40"/>
      <c r="AB31" s="40"/>
      <c r="AC31" s="165"/>
      <c r="AD31" s="165"/>
      <c r="AE31" s="165"/>
      <c r="AF31" s="165"/>
      <c r="AG31" s="40"/>
      <c r="AH31" s="40"/>
      <c r="AI31" s="40"/>
      <c r="AJ31" s="40"/>
    </row>
    <row r="32" spans="2:40" ht="15.75" x14ac:dyDescent="0.25">
      <c r="B32" s="161">
        <v>66</v>
      </c>
      <c r="C32" s="647">
        <v>5</v>
      </c>
      <c r="D32" s="273" t="s">
        <v>167</v>
      </c>
      <c r="E32" s="275" t="s">
        <v>70</v>
      </c>
      <c r="F32" s="4" t="s">
        <v>77</v>
      </c>
      <c r="G32" s="4" t="s">
        <v>164</v>
      </c>
      <c r="H32" s="4" t="s">
        <v>841</v>
      </c>
      <c r="I32" s="4" t="s">
        <v>778</v>
      </c>
      <c r="J32" s="2" t="s">
        <v>73</v>
      </c>
      <c r="K32" s="2" t="s">
        <v>158</v>
      </c>
      <c r="L32" s="2" t="s">
        <v>159</v>
      </c>
      <c r="M32" s="2"/>
      <c r="N32" s="165" t="s">
        <v>1215</v>
      </c>
      <c r="O32" s="40"/>
      <c r="P32" s="40"/>
      <c r="Q32" s="165" t="s">
        <v>1215</v>
      </c>
      <c r="R32" s="165"/>
      <c r="S32" s="165"/>
      <c r="T32" s="165"/>
      <c r="U32" s="40"/>
      <c r="V32" s="40"/>
      <c r="W32" s="165"/>
      <c r="X32" s="165" t="s">
        <v>1215</v>
      </c>
      <c r="Y32" s="165"/>
      <c r="Z32" s="165"/>
      <c r="AA32" s="40"/>
      <c r="AB32" s="40"/>
      <c r="AC32" s="165">
        <v>4</v>
      </c>
      <c r="AD32" s="165"/>
      <c r="AE32" s="165">
        <v>54</v>
      </c>
      <c r="AF32" s="165">
        <v>5</v>
      </c>
      <c r="AG32" s="40"/>
      <c r="AH32" s="40">
        <v>5</v>
      </c>
      <c r="AI32" s="40" t="s">
        <v>715</v>
      </c>
      <c r="AJ32" s="40" t="s">
        <v>716</v>
      </c>
    </row>
    <row r="33" spans="1:36" ht="15.75" x14ac:dyDescent="0.25">
      <c r="C33" s="648"/>
      <c r="D33" s="271" t="s">
        <v>137</v>
      </c>
      <c r="E33" s="45" t="s">
        <v>162</v>
      </c>
      <c r="F33" s="4"/>
      <c r="G33" s="4"/>
      <c r="H33" s="4"/>
      <c r="I33" s="4"/>
      <c r="J33" s="4"/>
      <c r="K33" s="2"/>
      <c r="L33" s="2"/>
      <c r="M33" s="2"/>
      <c r="N33" s="165"/>
      <c r="O33" s="40"/>
      <c r="P33" s="40"/>
      <c r="Q33" s="165"/>
      <c r="R33" s="165"/>
      <c r="S33" s="165"/>
      <c r="T33" s="165"/>
      <c r="U33" s="40"/>
      <c r="V33" s="40"/>
      <c r="W33" s="165"/>
      <c r="X33" s="165"/>
      <c r="Y33" s="165"/>
      <c r="Z33" s="165"/>
      <c r="AA33" s="40"/>
      <c r="AB33" s="40"/>
      <c r="AC33" s="165"/>
      <c r="AD33" s="165"/>
      <c r="AE33" s="165"/>
      <c r="AF33" s="165"/>
      <c r="AG33" s="40"/>
      <c r="AH33" s="40">
        <v>6</v>
      </c>
      <c r="AI33" s="40" t="s">
        <v>715</v>
      </c>
      <c r="AJ33" s="40" t="s">
        <v>716</v>
      </c>
    </row>
    <row r="34" spans="1:36" ht="15.75" x14ac:dyDescent="0.25">
      <c r="C34" s="648"/>
      <c r="D34" s="271" t="s">
        <v>139</v>
      </c>
      <c r="E34" s="45" t="s">
        <v>165</v>
      </c>
      <c r="F34" s="4"/>
      <c r="G34" s="4"/>
      <c r="H34" s="4"/>
      <c r="I34" s="4"/>
      <c r="J34" s="4"/>
      <c r="K34" s="2"/>
      <c r="L34" s="2"/>
      <c r="M34" s="2"/>
      <c r="N34" s="165"/>
      <c r="O34" s="40"/>
      <c r="P34" s="40"/>
      <c r="Q34" s="165"/>
      <c r="R34" s="165"/>
      <c r="S34" s="165"/>
      <c r="T34" s="165"/>
      <c r="U34" s="40"/>
      <c r="V34" s="40"/>
      <c r="W34" s="165"/>
      <c r="X34" s="165"/>
      <c r="Y34" s="165"/>
      <c r="Z34" s="165"/>
      <c r="AA34" s="40"/>
      <c r="AB34" s="40"/>
      <c r="AC34" s="165"/>
      <c r="AD34" s="165"/>
      <c r="AE34" s="165"/>
      <c r="AF34" s="165"/>
      <c r="AG34" s="40"/>
      <c r="AH34" s="40"/>
      <c r="AI34" s="40"/>
      <c r="AJ34" s="40"/>
    </row>
    <row r="35" spans="1:36" ht="15.75" x14ac:dyDescent="0.25">
      <c r="C35" s="649"/>
      <c r="D35" s="271" t="s">
        <v>139</v>
      </c>
      <c r="E35" s="45" t="s">
        <v>166</v>
      </c>
      <c r="F35" s="4"/>
      <c r="G35" s="4"/>
      <c r="H35" s="4"/>
      <c r="I35" s="4"/>
      <c r="J35" s="4"/>
      <c r="K35" s="2"/>
      <c r="L35" s="2"/>
      <c r="M35" s="2"/>
      <c r="N35" s="165"/>
      <c r="O35" s="40"/>
      <c r="P35" s="40"/>
      <c r="Q35" s="165"/>
      <c r="R35" s="165"/>
      <c r="S35" s="165"/>
      <c r="T35" s="165"/>
      <c r="U35" s="40"/>
      <c r="V35" s="40"/>
      <c r="W35" s="165"/>
      <c r="X35" s="165"/>
      <c r="Y35" s="165"/>
      <c r="Z35" s="165"/>
      <c r="AA35" s="40"/>
      <c r="AB35" s="40"/>
      <c r="AC35" s="165"/>
      <c r="AD35" s="165"/>
      <c r="AE35" s="165"/>
      <c r="AF35" s="165"/>
      <c r="AG35" s="40"/>
      <c r="AH35" s="40">
        <v>10</v>
      </c>
      <c r="AI35" s="40"/>
      <c r="AJ35" s="40"/>
    </row>
    <row r="36" spans="1:36" ht="15.75" x14ac:dyDescent="0.25">
      <c r="B36" s="161">
        <v>8</v>
      </c>
      <c r="C36" s="647">
        <v>6</v>
      </c>
      <c r="D36" s="273" t="s">
        <v>167</v>
      </c>
      <c r="E36" s="275" t="s">
        <v>117</v>
      </c>
      <c r="F36" s="4" t="s">
        <v>118</v>
      </c>
      <c r="G36" s="4" t="s">
        <v>168</v>
      </c>
      <c r="H36" s="4" t="s">
        <v>806</v>
      </c>
      <c r="I36" s="4" t="s">
        <v>772</v>
      </c>
      <c r="J36" s="2" t="s">
        <v>73</v>
      </c>
      <c r="K36" s="2" t="s">
        <v>154</v>
      </c>
      <c r="L36" s="2" t="s">
        <v>169</v>
      </c>
      <c r="M36" s="2"/>
      <c r="N36" s="165" t="s">
        <v>1215</v>
      </c>
      <c r="O36" s="40"/>
      <c r="P36" s="40"/>
      <c r="Q36" s="165" t="s">
        <v>1215</v>
      </c>
      <c r="R36" s="165"/>
      <c r="S36" s="165"/>
      <c r="T36" s="165"/>
      <c r="U36" s="40"/>
      <c r="V36" s="40"/>
      <c r="W36" s="165"/>
      <c r="X36" s="165" t="s">
        <v>1215</v>
      </c>
      <c r="Y36" s="165"/>
      <c r="Z36" s="165"/>
      <c r="AA36" s="40"/>
      <c r="AB36" s="40"/>
      <c r="AC36" s="165">
        <v>4</v>
      </c>
      <c r="AD36" s="165"/>
      <c r="AE36" s="165">
        <v>54</v>
      </c>
      <c r="AF36" s="165">
        <v>3</v>
      </c>
      <c r="AG36" s="40"/>
      <c r="AH36" s="40">
        <v>6</v>
      </c>
      <c r="AI36" s="40" t="s">
        <v>768</v>
      </c>
      <c r="AJ36" s="40" t="s">
        <v>769</v>
      </c>
    </row>
    <row r="37" spans="1:36" ht="15.75" x14ac:dyDescent="0.25">
      <c r="C37" s="648"/>
      <c r="D37" s="271" t="s">
        <v>137</v>
      </c>
      <c r="E37" s="45" t="s">
        <v>194</v>
      </c>
      <c r="F37" s="4"/>
      <c r="G37" s="4"/>
      <c r="H37" s="4"/>
      <c r="I37" s="4"/>
      <c r="J37" s="4"/>
      <c r="K37" s="2"/>
      <c r="L37" s="2"/>
      <c r="M37" s="2"/>
      <c r="N37" s="165"/>
      <c r="O37" s="40"/>
      <c r="P37" s="40"/>
      <c r="Q37" s="165"/>
      <c r="R37" s="165"/>
      <c r="S37" s="165"/>
      <c r="T37" s="165"/>
      <c r="U37" s="40"/>
      <c r="V37" s="40"/>
      <c r="W37" s="165"/>
      <c r="X37" s="165"/>
      <c r="Y37" s="165"/>
      <c r="Z37" s="165"/>
      <c r="AA37" s="40"/>
      <c r="AB37" s="40"/>
      <c r="AC37" s="165"/>
      <c r="AD37" s="165"/>
      <c r="AE37" s="165"/>
      <c r="AF37" s="165"/>
      <c r="AG37" s="40"/>
      <c r="AH37" s="40"/>
      <c r="AI37" s="40"/>
      <c r="AJ37" s="40"/>
    </row>
    <row r="38" spans="1:36" ht="15.75" x14ac:dyDescent="0.25">
      <c r="C38" s="648"/>
      <c r="D38" s="271" t="s">
        <v>139</v>
      </c>
      <c r="E38" s="45" t="s">
        <v>195</v>
      </c>
      <c r="F38" s="4"/>
      <c r="G38" s="4"/>
      <c r="H38" s="4"/>
      <c r="I38" s="4"/>
      <c r="J38" s="4"/>
      <c r="K38" s="2"/>
      <c r="L38" s="2"/>
      <c r="M38" s="2"/>
      <c r="N38" s="165"/>
      <c r="O38" s="40"/>
      <c r="P38" s="40"/>
      <c r="Q38" s="165"/>
      <c r="R38" s="165"/>
      <c r="S38" s="165"/>
      <c r="T38" s="165"/>
      <c r="U38" s="40"/>
      <c r="V38" s="40"/>
      <c r="W38" s="165"/>
      <c r="X38" s="165"/>
      <c r="Y38" s="165"/>
      <c r="Z38" s="165"/>
      <c r="AA38" s="40"/>
      <c r="AB38" s="40"/>
      <c r="AC38" s="165"/>
      <c r="AD38" s="165"/>
      <c r="AE38" s="165"/>
      <c r="AF38" s="165"/>
      <c r="AG38" s="40"/>
      <c r="AH38" s="40"/>
      <c r="AI38" s="40"/>
      <c r="AJ38" s="40"/>
    </row>
    <row r="39" spans="1:36" ht="15.75" x14ac:dyDescent="0.25">
      <c r="C39" s="649"/>
      <c r="D39" s="271" t="s">
        <v>139</v>
      </c>
      <c r="E39" s="45" t="s">
        <v>196</v>
      </c>
      <c r="F39" s="4"/>
      <c r="G39" s="4"/>
      <c r="H39" s="4"/>
      <c r="I39" s="4"/>
      <c r="J39" s="4"/>
      <c r="K39" s="2"/>
      <c r="L39" s="2"/>
      <c r="M39" s="2"/>
      <c r="N39" s="165"/>
      <c r="O39" s="40"/>
      <c r="P39" s="40"/>
      <c r="Q39" s="165"/>
      <c r="R39" s="165"/>
      <c r="S39" s="165"/>
      <c r="T39" s="165"/>
      <c r="U39" s="40"/>
      <c r="V39" s="40"/>
      <c r="W39" s="165"/>
      <c r="X39" s="165"/>
      <c r="Y39" s="165"/>
      <c r="Z39" s="165"/>
      <c r="AA39" s="40"/>
      <c r="AB39" s="40"/>
      <c r="AC39" s="165"/>
      <c r="AD39" s="165"/>
      <c r="AE39" s="165"/>
      <c r="AF39" s="165"/>
      <c r="AG39" s="40"/>
      <c r="AH39" s="40"/>
      <c r="AI39" s="40"/>
      <c r="AJ39" s="40"/>
    </row>
    <row r="40" spans="1:36" ht="15.75" x14ac:dyDescent="0.25">
      <c r="A40" s="161">
        <v>1</v>
      </c>
      <c r="C40" s="647">
        <v>7</v>
      </c>
      <c r="D40" s="273" t="s">
        <v>167</v>
      </c>
      <c r="E40" s="275" t="s">
        <v>121</v>
      </c>
      <c r="F40" s="4" t="s">
        <v>122</v>
      </c>
      <c r="G40" s="4" t="s">
        <v>197</v>
      </c>
      <c r="H40" s="4" t="s">
        <v>842</v>
      </c>
      <c r="I40" s="4" t="s">
        <v>772</v>
      </c>
      <c r="J40" s="2" t="s">
        <v>73</v>
      </c>
      <c r="K40" s="2" t="s">
        <v>154</v>
      </c>
      <c r="L40" s="8"/>
      <c r="M40" s="8" t="s">
        <v>198</v>
      </c>
      <c r="N40" s="165" t="s">
        <v>1215</v>
      </c>
      <c r="O40" s="40"/>
      <c r="P40" s="40"/>
      <c r="Q40" s="165" t="s">
        <v>1215</v>
      </c>
      <c r="R40" s="165"/>
      <c r="S40" s="165"/>
      <c r="T40" s="165"/>
      <c r="U40" s="40"/>
      <c r="V40" s="40"/>
      <c r="W40" s="165"/>
      <c r="X40" s="165" t="s">
        <v>1215</v>
      </c>
      <c r="Y40" s="165"/>
      <c r="Z40" s="165"/>
      <c r="AA40" s="40"/>
      <c r="AB40" s="40"/>
      <c r="AC40" s="165">
        <v>4</v>
      </c>
      <c r="AD40" s="165"/>
      <c r="AE40" s="165">
        <v>54</v>
      </c>
      <c r="AF40" s="165">
        <v>3</v>
      </c>
      <c r="AG40" s="40"/>
      <c r="AH40" s="40">
        <v>8</v>
      </c>
      <c r="AI40" s="40"/>
      <c r="AJ40" s="40"/>
    </row>
    <row r="41" spans="1:36" ht="15.75" x14ac:dyDescent="0.25">
      <c r="C41" s="648"/>
      <c r="D41" s="271" t="s">
        <v>137</v>
      </c>
      <c r="E41" s="45" t="s">
        <v>199</v>
      </c>
      <c r="F41" s="4"/>
      <c r="G41" s="4"/>
      <c r="H41" s="4"/>
      <c r="I41" s="4"/>
      <c r="J41" s="4"/>
      <c r="K41" s="2"/>
      <c r="L41" s="2"/>
      <c r="M41" s="2"/>
      <c r="N41" s="165"/>
      <c r="O41" s="40"/>
      <c r="P41" s="40"/>
      <c r="Q41" s="165"/>
      <c r="R41" s="165"/>
      <c r="S41" s="165"/>
      <c r="T41" s="165"/>
      <c r="U41" s="40"/>
      <c r="V41" s="40"/>
      <c r="W41" s="165"/>
      <c r="X41" s="165"/>
      <c r="Y41" s="165"/>
      <c r="Z41" s="165"/>
      <c r="AA41" s="40"/>
      <c r="AB41" s="40"/>
      <c r="AC41" s="165"/>
      <c r="AD41" s="165"/>
      <c r="AE41" s="165"/>
      <c r="AF41" s="165"/>
      <c r="AG41" s="40"/>
      <c r="AH41" s="40"/>
      <c r="AI41" s="40"/>
      <c r="AJ41" s="40"/>
    </row>
    <row r="42" spans="1:36" ht="15.75" x14ac:dyDescent="0.25">
      <c r="C42" s="648"/>
      <c r="D42" s="271" t="s">
        <v>139</v>
      </c>
      <c r="E42" s="45" t="s">
        <v>200</v>
      </c>
      <c r="F42" s="4"/>
      <c r="G42" s="4"/>
      <c r="H42" s="4"/>
      <c r="I42" s="4"/>
      <c r="J42" s="4"/>
      <c r="K42" s="2"/>
      <c r="L42" s="2"/>
      <c r="M42" s="2"/>
      <c r="N42" s="165"/>
      <c r="O42" s="40"/>
      <c r="P42" s="40"/>
      <c r="Q42" s="165"/>
      <c r="R42" s="165"/>
      <c r="S42" s="165"/>
      <c r="T42" s="165"/>
      <c r="U42" s="40"/>
      <c r="V42" s="40"/>
      <c r="W42" s="165"/>
      <c r="X42" s="165"/>
      <c r="Y42" s="165"/>
      <c r="Z42" s="165"/>
      <c r="AA42" s="40"/>
      <c r="AB42" s="40"/>
      <c r="AC42" s="165"/>
      <c r="AD42" s="165"/>
      <c r="AE42" s="165"/>
      <c r="AF42" s="165"/>
      <c r="AG42" s="40"/>
      <c r="AH42" s="40"/>
      <c r="AI42" s="40"/>
      <c r="AJ42" s="40"/>
    </row>
    <row r="43" spans="1:36" ht="15.75" x14ac:dyDescent="0.25">
      <c r="C43" s="649"/>
      <c r="D43" s="271" t="s">
        <v>139</v>
      </c>
      <c r="E43" s="45" t="s">
        <v>201</v>
      </c>
      <c r="F43" s="4"/>
      <c r="G43" s="4"/>
      <c r="H43" s="4"/>
      <c r="I43" s="4"/>
      <c r="J43" s="4"/>
      <c r="K43" s="2"/>
      <c r="L43" s="2"/>
      <c r="M43" s="2"/>
      <c r="N43" s="165"/>
      <c r="O43" s="40"/>
      <c r="P43" s="40"/>
      <c r="Q43" s="165"/>
      <c r="R43" s="165"/>
      <c r="S43" s="165"/>
      <c r="T43" s="165"/>
      <c r="U43" s="40"/>
      <c r="V43" s="40"/>
      <c r="W43" s="165"/>
      <c r="X43" s="165"/>
      <c r="Y43" s="165"/>
      <c r="Z43" s="165"/>
      <c r="AA43" s="40"/>
      <c r="AB43" s="40"/>
      <c r="AC43" s="165"/>
      <c r="AD43" s="165"/>
      <c r="AE43" s="165"/>
      <c r="AF43" s="165"/>
      <c r="AG43" s="40"/>
      <c r="AH43" s="40"/>
      <c r="AI43" s="40"/>
      <c r="AJ43" s="40"/>
    </row>
    <row r="44" spans="1:36" ht="15.75" x14ac:dyDescent="0.25">
      <c r="B44" s="161">
        <v>9</v>
      </c>
      <c r="C44" s="647">
        <v>8</v>
      </c>
      <c r="D44" s="273" t="s">
        <v>167</v>
      </c>
      <c r="E44" s="275" t="s">
        <v>202</v>
      </c>
      <c r="F44" s="4" t="s">
        <v>551</v>
      </c>
      <c r="G44" s="4" t="s">
        <v>203</v>
      </c>
      <c r="H44" s="4" t="s">
        <v>786</v>
      </c>
      <c r="I44" s="4" t="s">
        <v>772</v>
      </c>
      <c r="J44" s="2" t="s">
        <v>73</v>
      </c>
      <c r="K44" s="2" t="s">
        <v>204</v>
      </c>
      <c r="L44" s="2" t="s">
        <v>205</v>
      </c>
      <c r="M44" s="2"/>
      <c r="N44" s="165" t="s">
        <v>1215</v>
      </c>
      <c r="O44" s="40"/>
      <c r="P44" s="40"/>
      <c r="Q44" s="165" t="s">
        <v>1215</v>
      </c>
      <c r="R44" s="165"/>
      <c r="S44" s="165"/>
      <c r="T44" s="165"/>
      <c r="U44" s="40"/>
      <c r="V44" s="40"/>
      <c r="W44" s="165"/>
      <c r="X44" s="165" t="s">
        <v>1215</v>
      </c>
      <c r="Y44" s="165"/>
      <c r="Z44" s="165"/>
      <c r="AA44" s="40"/>
      <c r="AB44" s="40"/>
      <c r="AC44" s="165">
        <v>4</v>
      </c>
      <c r="AD44" s="165"/>
      <c r="AE44" s="165">
        <v>67</v>
      </c>
      <c r="AF44" s="165">
        <v>4</v>
      </c>
      <c r="AG44" s="40"/>
      <c r="AH44" s="40">
        <v>9</v>
      </c>
      <c r="AI44" s="40"/>
      <c r="AJ44" s="40"/>
    </row>
    <row r="45" spans="1:36" ht="15.75" x14ac:dyDescent="0.25">
      <c r="C45" s="648"/>
      <c r="D45" s="271" t="s">
        <v>137</v>
      </c>
      <c r="E45" s="45" t="s">
        <v>206</v>
      </c>
      <c r="F45" s="4"/>
      <c r="G45" s="4"/>
      <c r="H45" s="4"/>
      <c r="I45" s="4"/>
      <c r="J45" s="4"/>
      <c r="K45" s="2"/>
      <c r="L45" s="2"/>
      <c r="M45" s="2"/>
      <c r="N45" s="165"/>
      <c r="O45" s="40"/>
      <c r="P45" s="40"/>
      <c r="Q45" s="165"/>
      <c r="R45" s="165"/>
      <c r="S45" s="165"/>
      <c r="T45" s="165"/>
      <c r="U45" s="40"/>
      <c r="V45" s="40"/>
      <c r="W45" s="165"/>
      <c r="X45" s="165"/>
      <c r="Y45" s="165"/>
      <c r="Z45" s="165"/>
      <c r="AA45" s="40"/>
      <c r="AB45" s="40"/>
      <c r="AC45" s="165"/>
      <c r="AD45" s="165"/>
      <c r="AE45" s="165"/>
      <c r="AF45" s="165"/>
      <c r="AG45" s="40"/>
      <c r="AH45" s="40"/>
      <c r="AI45" s="40"/>
      <c r="AJ45" s="40"/>
    </row>
    <row r="46" spans="1:36" ht="15.75" x14ac:dyDescent="0.25">
      <c r="C46" s="648"/>
      <c r="D46" s="271" t="s">
        <v>139</v>
      </c>
      <c r="E46" s="45" t="s">
        <v>207</v>
      </c>
      <c r="F46" s="2"/>
      <c r="G46" s="2"/>
      <c r="H46" s="2"/>
      <c r="I46" s="2"/>
      <c r="J46" s="2"/>
      <c r="K46" s="2"/>
      <c r="L46" s="2"/>
      <c r="M46" s="2"/>
      <c r="N46" s="165"/>
      <c r="O46" s="40"/>
      <c r="P46" s="40"/>
      <c r="Q46" s="165"/>
      <c r="R46" s="165"/>
      <c r="S46" s="165"/>
      <c r="T46" s="165"/>
      <c r="U46" s="40"/>
      <c r="V46" s="40"/>
      <c r="W46" s="165"/>
      <c r="X46" s="165"/>
      <c r="Y46" s="165"/>
      <c r="Z46" s="165"/>
      <c r="AA46" s="40"/>
      <c r="AB46" s="40"/>
      <c r="AC46" s="165"/>
      <c r="AD46" s="165"/>
      <c r="AE46" s="165"/>
      <c r="AF46" s="165"/>
      <c r="AG46" s="40"/>
      <c r="AH46" s="40"/>
      <c r="AI46" s="40"/>
      <c r="AJ46" s="40"/>
    </row>
    <row r="47" spans="1:36" ht="15.75" x14ac:dyDescent="0.25">
      <c r="C47" s="649"/>
      <c r="D47" s="271" t="s">
        <v>139</v>
      </c>
      <c r="E47" s="45" t="s">
        <v>208</v>
      </c>
      <c r="F47" s="2"/>
      <c r="G47" s="2"/>
      <c r="H47" s="2"/>
      <c r="I47" s="2"/>
      <c r="J47" s="2"/>
      <c r="K47" s="2"/>
      <c r="L47" s="2"/>
      <c r="M47" s="2"/>
      <c r="N47" s="165"/>
      <c r="O47" s="40"/>
      <c r="P47" s="40"/>
      <c r="Q47" s="165"/>
      <c r="R47" s="165"/>
      <c r="S47" s="165"/>
      <c r="T47" s="165"/>
      <c r="U47" s="40"/>
      <c r="V47" s="40"/>
      <c r="W47" s="165"/>
      <c r="X47" s="165"/>
      <c r="Y47" s="165"/>
      <c r="Z47" s="165"/>
      <c r="AA47" s="40"/>
      <c r="AB47" s="40"/>
      <c r="AC47" s="165"/>
      <c r="AD47" s="165"/>
      <c r="AE47" s="165"/>
      <c r="AF47" s="165"/>
      <c r="AG47" s="40"/>
      <c r="AH47" s="40"/>
      <c r="AI47" s="40"/>
      <c r="AJ47" s="40"/>
    </row>
    <row r="48" spans="1:36" ht="15.75" x14ac:dyDescent="0.25">
      <c r="B48" s="161">
        <v>10</v>
      </c>
      <c r="C48" s="647">
        <v>9</v>
      </c>
      <c r="D48" s="273" t="s">
        <v>167</v>
      </c>
      <c r="E48" s="275" t="s">
        <v>273</v>
      </c>
      <c r="F48" s="4" t="s">
        <v>274</v>
      </c>
      <c r="G48" s="4" t="s">
        <v>307</v>
      </c>
      <c r="H48" s="4" t="s">
        <v>843</v>
      </c>
      <c r="I48" s="4" t="s">
        <v>772</v>
      </c>
      <c r="J48" s="2" t="s">
        <v>73</v>
      </c>
      <c r="K48" s="2" t="s">
        <v>308</v>
      </c>
      <c r="L48" s="2" t="s">
        <v>104</v>
      </c>
      <c r="M48" s="2"/>
      <c r="N48" s="165" t="s">
        <v>1215</v>
      </c>
      <c r="O48" s="40"/>
      <c r="P48" s="40"/>
      <c r="Q48" s="165" t="s">
        <v>1215</v>
      </c>
      <c r="R48" s="165"/>
      <c r="S48" s="165"/>
      <c r="T48" s="165"/>
      <c r="U48" s="40"/>
      <c r="V48" s="40"/>
      <c r="W48" s="165"/>
      <c r="X48" s="165" t="s">
        <v>1215</v>
      </c>
      <c r="Y48" s="165"/>
      <c r="Z48" s="165"/>
      <c r="AA48" s="40"/>
      <c r="AB48" s="40"/>
      <c r="AC48" s="165">
        <v>4</v>
      </c>
      <c r="AD48" s="165"/>
      <c r="AE48" s="165">
        <v>54</v>
      </c>
      <c r="AF48" s="165">
        <v>5</v>
      </c>
      <c r="AG48" s="40"/>
      <c r="AH48" s="40">
        <v>10</v>
      </c>
      <c r="AI48" s="40"/>
      <c r="AJ48" s="40"/>
    </row>
    <row r="49" spans="2:36" ht="15.75" x14ac:dyDescent="0.25">
      <c r="C49" s="648"/>
      <c r="D49" s="271" t="s">
        <v>310</v>
      </c>
      <c r="E49" s="45" t="s">
        <v>311</v>
      </c>
      <c r="F49" s="4"/>
      <c r="G49" s="4"/>
      <c r="H49" s="4"/>
      <c r="I49" s="4"/>
      <c r="J49" s="4"/>
      <c r="K49" s="2"/>
      <c r="L49" s="2"/>
      <c r="M49" s="2"/>
      <c r="N49" s="165"/>
      <c r="O49" s="40"/>
      <c r="P49" s="40"/>
      <c r="Q49" s="165"/>
      <c r="R49" s="165"/>
      <c r="S49" s="165"/>
      <c r="T49" s="165"/>
      <c r="U49" s="40"/>
      <c r="V49" s="40"/>
      <c r="W49" s="165"/>
      <c r="X49" s="165"/>
      <c r="Y49" s="165"/>
      <c r="Z49" s="165"/>
      <c r="AA49" s="40"/>
      <c r="AB49" s="40"/>
      <c r="AC49" s="165"/>
      <c r="AD49" s="165"/>
      <c r="AE49" s="165"/>
      <c r="AF49" s="165"/>
      <c r="AG49" s="40"/>
      <c r="AH49" s="40"/>
      <c r="AI49" s="40"/>
      <c r="AJ49" s="40"/>
    </row>
    <row r="50" spans="2:36" ht="15.75" x14ac:dyDescent="0.25">
      <c r="C50" s="648"/>
      <c r="D50" s="271" t="s">
        <v>312</v>
      </c>
      <c r="E50" s="45" t="s">
        <v>313</v>
      </c>
      <c r="F50" s="4"/>
      <c r="G50" s="4"/>
      <c r="H50" s="4"/>
      <c r="I50" s="4"/>
      <c r="J50" s="4"/>
      <c r="K50" s="2"/>
      <c r="L50" s="2"/>
      <c r="M50" s="2"/>
      <c r="N50" s="165"/>
      <c r="O50" s="40"/>
      <c r="P50" s="40"/>
      <c r="Q50" s="165"/>
      <c r="R50" s="165"/>
      <c r="S50" s="165"/>
      <c r="T50" s="165"/>
      <c r="U50" s="40"/>
      <c r="V50" s="40"/>
      <c r="W50" s="165"/>
      <c r="X50" s="165"/>
      <c r="Y50" s="165"/>
      <c r="Z50" s="165"/>
      <c r="AA50" s="40"/>
      <c r="AB50" s="40"/>
      <c r="AC50" s="165"/>
      <c r="AD50" s="165"/>
      <c r="AE50" s="165"/>
      <c r="AF50" s="165"/>
      <c r="AG50" s="40"/>
      <c r="AH50" s="40"/>
      <c r="AI50" s="40"/>
      <c r="AJ50" s="40"/>
    </row>
    <row r="51" spans="2:36" ht="15.75" x14ac:dyDescent="0.25">
      <c r="C51" s="649"/>
      <c r="D51" s="273" t="s">
        <v>314</v>
      </c>
      <c r="E51" s="45" t="s">
        <v>309</v>
      </c>
      <c r="F51" s="4"/>
      <c r="G51" s="4"/>
      <c r="H51" s="4"/>
      <c r="I51" s="4"/>
      <c r="J51" s="4"/>
      <c r="K51" s="2"/>
      <c r="L51" s="2"/>
      <c r="M51" s="2"/>
      <c r="N51" s="165"/>
      <c r="O51" s="40"/>
      <c r="P51" s="40"/>
      <c r="Q51" s="165"/>
      <c r="R51" s="165"/>
      <c r="S51" s="165"/>
      <c r="T51" s="165"/>
      <c r="U51" s="40"/>
      <c r="V51" s="40"/>
      <c r="W51" s="165"/>
      <c r="X51" s="165"/>
      <c r="Y51" s="165"/>
      <c r="Z51" s="165"/>
      <c r="AA51" s="40"/>
      <c r="AB51" s="40"/>
      <c r="AC51" s="165"/>
      <c r="AD51" s="165"/>
      <c r="AE51" s="165"/>
      <c r="AF51" s="165"/>
      <c r="AG51" s="40"/>
      <c r="AH51" s="40"/>
      <c r="AI51" s="40"/>
      <c r="AJ51" s="40"/>
    </row>
    <row r="52" spans="2:36" ht="15.75" x14ac:dyDescent="0.25">
      <c r="B52" s="161">
        <v>11</v>
      </c>
      <c r="C52" s="647">
        <v>10</v>
      </c>
      <c r="D52" s="273" t="s">
        <v>167</v>
      </c>
      <c r="E52" s="275" t="s">
        <v>275</v>
      </c>
      <c r="F52" s="4" t="s">
        <v>276</v>
      </c>
      <c r="G52" s="4" t="s">
        <v>315</v>
      </c>
      <c r="H52" s="4" t="s">
        <v>844</v>
      </c>
      <c r="I52" s="4" t="s">
        <v>772</v>
      </c>
      <c r="J52" s="2" t="s">
        <v>73</v>
      </c>
      <c r="K52" s="2" t="s">
        <v>316</v>
      </c>
      <c r="L52" s="2" t="s">
        <v>317</v>
      </c>
      <c r="M52" s="2"/>
      <c r="N52" s="165" t="s">
        <v>1215</v>
      </c>
      <c r="O52" s="40"/>
      <c r="P52" s="40"/>
      <c r="Q52" s="165" t="s">
        <v>1215</v>
      </c>
      <c r="R52" s="165"/>
      <c r="S52" s="165"/>
      <c r="T52" s="165"/>
      <c r="U52" s="40"/>
      <c r="V52" s="40"/>
      <c r="W52" s="165"/>
      <c r="X52" s="165" t="s">
        <v>1215</v>
      </c>
      <c r="Y52" s="165"/>
      <c r="Z52" s="165"/>
      <c r="AA52" s="40"/>
      <c r="AB52" s="40"/>
      <c r="AC52" s="165">
        <v>4</v>
      </c>
      <c r="AD52" s="165"/>
      <c r="AE52" s="165">
        <v>54</v>
      </c>
      <c r="AF52" s="165">
        <v>2</v>
      </c>
      <c r="AG52" s="40"/>
      <c r="AH52" s="40">
        <v>11</v>
      </c>
      <c r="AI52" s="40"/>
      <c r="AJ52" s="40"/>
    </row>
    <row r="53" spans="2:36" ht="15.75" x14ac:dyDescent="0.25">
      <c r="C53" s="648"/>
      <c r="D53" s="271" t="s">
        <v>137</v>
      </c>
      <c r="E53" s="45" t="s">
        <v>318</v>
      </c>
      <c r="F53" s="4"/>
      <c r="G53" s="4"/>
      <c r="H53" s="4"/>
      <c r="I53" s="4"/>
      <c r="J53" s="4"/>
      <c r="K53" s="2"/>
      <c r="L53" s="2"/>
      <c r="M53" s="2"/>
      <c r="N53" s="165"/>
      <c r="O53" s="40"/>
      <c r="P53" s="40"/>
      <c r="Q53" s="165"/>
      <c r="R53" s="165"/>
      <c r="S53" s="165"/>
      <c r="T53" s="165"/>
      <c r="U53" s="40"/>
      <c r="V53" s="40"/>
      <c r="W53" s="165"/>
      <c r="X53" s="165"/>
      <c r="Y53" s="165"/>
      <c r="Z53" s="165"/>
      <c r="AA53" s="40"/>
      <c r="AB53" s="40"/>
      <c r="AC53" s="165"/>
      <c r="AD53" s="165"/>
      <c r="AE53" s="165"/>
      <c r="AF53" s="165"/>
      <c r="AG53" s="40"/>
      <c r="AH53" s="40"/>
      <c r="AI53" s="40"/>
      <c r="AJ53" s="40"/>
    </row>
    <row r="54" spans="2:36" ht="15.75" x14ac:dyDescent="0.25">
      <c r="C54" s="648"/>
      <c r="D54" s="271" t="s">
        <v>314</v>
      </c>
      <c r="E54" s="45" t="s">
        <v>319</v>
      </c>
      <c r="F54" s="4"/>
      <c r="G54" s="4"/>
      <c r="H54" s="4"/>
      <c r="I54" s="4"/>
      <c r="J54" s="4"/>
      <c r="K54" s="2"/>
      <c r="L54" s="2"/>
      <c r="M54" s="2"/>
      <c r="N54" s="165"/>
      <c r="O54" s="40"/>
      <c r="P54" s="40"/>
      <c r="Q54" s="165"/>
      <c r="R54" s="165"/>
      <c r="S54" s="165"/>
      <c r="T54" s="165"/>
      <c r="U54" s="40"/>
      <c r="V54" s="40"/>
      <c r="W54" s="165"/>
      <c r="X54" s="165"/>
      <c r="Y54" s="165"/>
      <c r="Z54" s="165"/>
      <c r="AA54" s="40"/>
      <c r="AB54" s="40"/>
      <c r="AC54" s="165"/>
      <c r="AD54" s="165"/>
      <c r="AE54" s="165"/>
      <c r="AF54" s="165"/>
      <c r="AG54" s="40"/>
      <c r="AH54" s="40"/>
      <c r="AI54" s="40"/>
      <c r="AJ54" s="40"/>
    </row>
    <row r="55" spans="2:36" ht="15.75" x14ac:dyDescent="0.25">
      <c r="C55" s="649"/>
      <c r="D55" s="271" t="s">
        <v>314</v>
      </c>
      <c r="E55" s="45" t="s">
        <v>320</v>
      </c>
      <c r="F55" s="4"/>
      <c r="G55" s="4"/>
      <c r="H55" s="4"/>
      <c r="I55" s="4"/>
      <c r="J55" s="4"/>
      <c r="K55" s="2"/>
      <c r="L55" s="2"/>
      <c r="M55" s="2"/>
      <c r="N55" s="165"/>
      <c r="O55" s="40"/>
      <c r="P55" s="40"/>
      <c r="Q55" s="165"/>
      <c r="R55" s="165"/>
      <c r="S55" s="165"/>
      <c r="T55" s="165"/>
      <c r="U55" s="40"/>
      <c r="V55" s="40"/>
      <c r="W55" s="165"/>
      <c r="X55" s="165"/>
      <c r="Y55" s="165"/>
      <c r="Z55" s="165"/>
      <c r="AA55" s="40"/>
      <c r="AB55" s="40"/>
      <c r="AC55" s="165"/>
      <c r="AD55" s="165"/>
      <c r="AE55" s="165"/>
      <c r="AF55" s="165"/>
      <c r="AG55" s="40"/>
      <c r="AH55" s="40"/>
      <c r="AI55" s="40"/>
      <c r="AJ55" s="40"/>
    </row>
    <row r="56" spans="2:36" ht="15.75" x14ac:dyDescent="0.25">
      <c r="B56" s="161">
        <v>12</v>
      </c>
      <c r="C56" s="647">
        <v>11</v>
      </c>
      <c r="D56" s="273" t="s">
        <v>167</v>
      </c>
      <c r="E56" s="275" t="s">
        <v>288</v>
      </c>
      <c r="F56" s="4"/>
      <c r="G56" s="4" t="s">
        <v>321</v>
      </c>
      <c r="H56" s="4" t="s">
        <v>845</v>
      </c>
      <c r="I56" s="4" t="s">
        <v>772</v>
      </c>
      <c r="J56" s="2" t="s">
        <v>73</v>
      </c>
      <c r="K56" s="2" t="s">
        <v>322</v>
      </c>
      <c r="L56" s="2" t="s">
        <v>323</v>
      </c>
      <c r="M56" s="2"/>
      <c r="N56" s="165" t="s">
        <v>1215</v>
      </c>
      <c r="O56" s="40"/>
      <c r="P56" s="40"/>
      <c r="Q56" s="165" t="s">
        <v>1215</v>
      </c>
      <c r="R56" s="165"/>
      <c r="S56" s="165"/>
      <c r="T56" s="165"/>
      <c r="U56" s="40"/>
      <c r="V56" s="40"/>
      <c r="W56" s="165"/>
      <c r="X56" s="165" t="s">
        <v>1215</v>
      </c>
      <c r="Y56" s="165"/>
      <c r="Z56" s="165"/>
      <c r="AA56" s="40"/>
      <c r="AB56" s="40"/>
      <c r="AC56" s="165">
        <v>4</v>
      </c>
      <c r="AD56" s="165"/>
      <c r="AE56" s="165">
        <v>28</v>
      </c>
      <c r="AF56" s="165">
        <v>3</v>
      </c>
      <c r="AG56" s="40"/>
      <c r="AH56" s="40"/>
      <c r="AI56" s="40"/>
      <c r="AJ56" s="40"/>
    </row>
    <row r="57" spans="2:36" ht="15.75" x14ac:dyDescent="0.25">
      <c r="C57" s="648"/>
      <c r="D57" s="271" t="s">
        <v>137</v>
      </c>
      <c r="E57" s="45" t="s">
        <v>324</v>
      </c>
      <c r="F57" s="4"/>
      <c r="G57" s="4"/>
      <c r="H57" s="4"/>
      <c r="I57" s="4"/>
      <c r="J57" s="4"/>
      <c r="K57" s="2"/>
      <c r="L57" s="2"/>
      <c r="M57" s="2"/>
      <c r="N57" s="165"/>
      <c r="O57" s="40"/>
      <c r="P57" s="40"/>
      <c r="Q57" s="165"/>
      <c r="R57" s="165"/>
      <c r="S57" s="165"/>
      <c r="T57" s="165"/>
      <c r="U57" s="40"/>
      <c r="V57" s="40"/>
      <c r="W57" s="165"/>
      <c r="X57" s="165"/>
      <c r="Y57" s="165"/>
      <c r="Z57" s="165"/>
      <c r="AA57" s="40"/>
      <c r="AB57" s="40"/>
      <c r="AC57" s="165"/>
      <c r="AD57" s="165"/>
      <c r="AE57" s="165"/>
      <c r="AF57" s="165"/>
      <c r="AG57" s="40"/>
      <c r="AH57" s="40"/>
      <c r="AI57" s="40"/>
      <c r="AJ57" s="40"/>
    </row>
    <row r="58" spans="2:36" ht="15.75" x14ac:dyDescent="0.25">
      <c r="C58" s="648"/>
      <c r="D58" s="271" t="s">
        <v>314</v>
      </c>
      <c r="E58" s="45" t="s">
        <v>325</v>
      </c>
      <c r="F58" s="4"/>
      <c r="G58" s="4"/>
      <c r="H58" s="4"/>
      <c r="I58" s="4"/>
      <c r="J58" s="4"/>
      <c r="K58" s="2"/>
      <c r="L58" s="2"/>
      <c r="M58" s="2"/>
      <c r="N58" s="165"/>
      <c r="O58" s="40"/>
      <c r="P58" s="40"/>
      <c r="Q58" s="165"/>
      <c r="R58" s="165"/>
      <c r="S58" s="165"/>
      <c r="T58" s="165"/>
      <c r="U58" s="40"/>
      <c r="V58" s="40"/>
      <c r="W58" s="165"/>
      <c r="X58" s="165"/>
      <c r="Y58" s="165"/>
      <c r="Z58" s="165"/>
      <c r="AA58" s="40"/>
      <c r="AB58" s="40"/>
      <c r="AC58" s="165"/>
      <c r="AD58" s="165"/>
      <c r="AE58" s="165"/>
      <c r="AF58" s="165"/>
      <c r="AG58" s="40"/>
      <c r="AH58" s="40"/>
      <c r="AI58" s="40"/>
      <c r="AJ58" s="40"/>
    </row>
    <row r="59" spans="2:36" ht="15.75" x14ac:dyDescent="0.25">
      <c r="C59" s="649"/>
      <c r="D59" s="271" t="s">
        <v>314</v>
      </c>
      <c r="E59" s="45" t="s">
        <v>326</v>
      </c>
      <c r="F59" s="4"/>
      <c r="G59" s="4"/>
      <c r="H59" s="4"/>
      <c r="I59" s="4"/>
      <c r="J59" s="4"/>
      <c r="K59" s="2"/>
      <c r="L59" s="2"/>
      <c r="M59" s="2"/>
      <c r="N59" s="165"/>
      <c r="O59" s="40"/>
      <c r="P59" s="40"/>
      <c r="Q59" s="165"/>
      <c r="R59" s="165"/>
      <c r="S59" s="165"/>
      <c r="T59" s="165"/>
      <c r="U59" s="40"/>
      <c r="V59" s="40"/>
      <c r="W59" s="165"/>
      <c r="X59" s="165"/>
      <c r="Y59" s="165"/>
      <c r="Z59" s="165"/>
      <c r="AA59" s="40"/>
      <c r="AB59" s="40"/>
      <c r="AC59" s="165"/>
      <c r="AD59" s="165"/>
      <c r="AE59" s="165"/>
      <c r="AF59" s="165"/>
      <c r="AG59" s="40"/>
      <c r="AH59" s="40"/>
      <c r="AI59" s="40"/>
      <c r="AJ59" s="40"/>
    </row>
    <row r="60" spans="2:36" ht="15.75" x14ac:dyDescent="0.25">
      <c r="B60" s="161">
        <v>13</v>
      </c>
      <c r="C60" s="647">
        <v>12</v>
      </c>
      <c r="D60" s="273" t="s">
        <v>167</v>
      </c>
      <c r="E60" s="275" t="s">
        <v>289</v>
      </c>
      <c r="F60" s="4"/>
      <c r="G60" s="4" t="s">
        <v>327</v>
      </c>
      <c r="H60" s="4" t="s">
        <v>846</v>
      </c>
      <c r="I60" s="4" t="s">
        <v>778</v>
      </c>
      <c r="J60" s="2" t="s">
        <v>73</v>
      </c>
      <c r="K60" s="2" t="s">
        <v>322</v>
      </c>
      <c r="L60" s="2" t="s">
        <v>328</v>
      </c>
      <c r="M60" s="2"/>
      <c r="N60" s="165" t="s">
        <v>1215</v>
      </c>
      <c r="O60" s="40"/>
      <c r="P60" s="40"/>
      <c r="Q60" s="165" t="s">
        <v>1215</v>
      </c>
      <c r="R60" s="165"/>
      <c r="S60" s="165"/>
      <c r="T60" s="165"/>
      <c r="U60" s="40"/>
      <c r="V60" s="40"/>
      <c r="W60" s="165"/>
      <c r="X60" s="165" t="s">
        <v>1215</v>
      </c>
      <c r="Y60" s="165"/>
      <c r="Z60" s="165"/>
      <c r="AA60" s="40"/>
      <c r="AB60" s="40"/>
      <c r="AC60" s="165">
        <v>4</v>
      </c>
      <c r="AD60" s="165"/>
      <c r="AE60" s="165">
        <v>67</v>
      </c>
      <c r="AF60" s="165">
        <v>3</v>
      </c>
      <c r="AG60" s="40"/>
      <c r="AH60" s="40"/>
      <c r="AI60" s="40"/>
      <c r="AJ60" s="40"/>
    </row>
    <row r="61" spans="2:36" ht="15.75" x14ac:dyDescent="0.25">
      <c r="C61" s="648"/>
      <c r="D61" s="271" t="s">
        <v>137</v>
      </c>
      <c r="E61" s="45" t="s">
        <v>329</v>
      </c>
      <c r="F61" s="4"/>
      <c r="G61" s="4"/>
      <c r="H61" s="4"/>
      <c r="I61" s="4"/>
      <c r="J61" s="4"/>
      <c r="K61" s="2"/>
      <c r="L61" s="2"/>
      <c r="M61" s="2"/>
      <c r="N61" s="165"/>
      <c r="O61" s="40"/>
      <c r="P61" s="40"/>
      <c r="Q61" s="165"/>
      <c r="R61" s="165"/>
      <c r="S61" s="165"/>
      <c r="T61" s="165"/>
      <c r="U61" s="40"/>
      <c r="V61" s="40"/>
      <c r="W61" s="165"/>
      <c r="X61" s="165"/>
      <c r="Y61" s="165"/>
      <c r="Z61" s="165"/>
      <c r="AA61" s="40"/>
      <c r="AB61" s="40"/>
      <c r="AC61" s="165"/>
      <c r="AD61" s="165"/>
      <c r="AE61" s="165"/>
      <c r="AF61" s="165"/>
      <c r="AG61" s="40"/>
      <c r="AH61" s="40"/>
      <c r="AI61" s="40"/>
      <c r="AJ61" s="40"/>
    </row>
    <row r="62" spans="2:36" ht="15.75" x14ac:dyDescent="0.25">
      <c r="C62" s="648"/>
      <c r="D62" s="271" t="s">
        <v>314</v>
      </c>
      <c r="E62" s="45" t="s">
        <v>330</v>
      </c>
      <c r="F62" s="4"/>
      <c r="G62" s="4"/>
      <c r="H62" s="4"/>
      <c r="I62" s="4"/>
      <c r="J62" s="4"/>
      <c r="K62" s="2"/>
      <c r="L62" s="2"/>
      <c r="M62" s="2"/>
      <c r="N62" s="165"/>
      <c r="O62" s="40"/>
      <c r="P62" s="40"/>
      <c r="Q62" s="165"/>
      <c r="R62" s="165"/>
      <c r="S62" s="165"/>
      <c r="T62" s="165"/>
      <c r="U62" s="40"/>
      <c r="V62" s="40"/>
      <c r="W62" s="165"/>
      <c r="X62" s="165"/>
      <c r="Y62" s="165"/>
      <c r="Z62" s="165"/>
      <c r="AA62" s="40"/>
      <c r="AB62" s="40"/>
      <c r="AC62" s="165"/>
      <c r="AD62" s="165"/>
      <c r="AE62" s="165"/>
      <c r="AF62" s="165"/>
      <c r="AG62" s="40"/>
      <c r="AH62" s="40"/>
      <c r="AI62" s="40"/>
      <c r="AJ62" s="40"/>
    </row>
    <row r="63" spans="2:36" ht="15.75" x14ac:dyDescent="0.25">
      <c r="C63" s="649"/>
      <c r="D63" s="271" t="s">
        <v>314</v>
      </c>
      <c r="E63" s="45" t="s">
        <v>331</v>
      </c>
      <c r="F63" s="4"/>
      <c r="G63" s="4"/>
      <c r="H63" s="4"/>
      <c r="I63" s="4"/>
      <c r="J63" s="4"/>
      <c r="K63" s="2"/>
      <c r="L63" s="2"/>
      <c r="M63" s="2"/>
      <c r="N63" s="165"/>
      <c r="O63" s="40"/>
      <c r="P63" s="40"/>
      <c r="Q63" s="165"/>
      <c r="R63" s="165"/>
      <c r="S63" s="165"/>
      <c r="T63" s="165"/>
      <c r="U63" s="40"/>
      <c r="V63" s="40"/>
      <c r="W63" s="165"/>
      <c r="X63" s="165"/>
      <c r="Y63" s="165"/>
      <c r="Z63" s="165"/>
      <c r="AA63" s="40"/>
      <c r="AB63" s="40"/>
      <c r="AC63" s="165"/>
      <c r="AD63" s="165"/>
      <c r="AE63" s="165"/>
      <c r="AF63" s="165"/>
      <c r="AG63" s="40"/>
      <c r="AH63" s="40"/>
      <c r="AI63" s="40"/>
      <c r="AJ63" s="40"/>
    </row>
    <row r="64" spans="2:36" ht="31.5" x14ac:dyDescent="0.25">
      <c r="B64" s="161">
        <v>14</v>
      </c>
      <c r="C64" s="647">
        <v>13</v>
      </c>
      <c r="D64" s="273" t="s">
        <v>167</v>
      </c>
      <c r="E64" s="275" t="s">
        <v>282</v>
      </c>
      <c r="F64" s="276" t="s">
        <v>2306</v>
      </c>
      <c r="G64" s="4" t="s">
        <v>332</v>
      </c>
      <c r="H64" s="4" t="s">
        <v>847</v>
      </c>
      <c r="I64" s="4" t="s">
        <v>772</v>
      </c>
      <c r="J64" s="2" t="s">
        <v>73</v>
      </c>
      <c r="K64" s="2" t="s">
        <v>333</v>
      </c>
      <c r="L64" s="2" t="s">
        <v>187</v>
      </c>
      <c r="M64" s="2"/>
      <c r="N64" s="165" t="s">
        <v>1215</v>
      </c>
      <c r="O64" s="40"/>
      <c r="P64" s="40"/>
      <c r="Q64" s="165" t="s">
        <v>1215</v>
      </c>
      <c r="R64" s="165"/>
      <c r="S64" s="165"/>
      <c r="T64" s="165"/>
      <c r="U64" s="40"/>
      <c r="V64" s="40"/>
      <c r="W64" s="165"/>
      <c r="X64" s="165" t="s">
        <v>1215</v>
      </c>
      <c r="Y64" s="165"/>
      <c r="Z64" s="165"/>
      <c r="AA64" s="40"/>
      <c r="AB64" s="40"/>
      <c r="AC64" s="165">
        <v>3</v>
      </c>
      <c r="AD64" s="165"/>
      <c r="AE64" s="165">
        <v>54</v>
      </c>
      <c r="AF64" s="165">
        <v>5</v>
      </c>
      <c r="AG64" s="40"/>
      <c r="AH64" s="40"/>
      <c r="AI64" s="40"/>
      <c r="AJ64" s="40"/>
    </row>
    <row r="65" spans="1:37" ht="15.75" x14ac:dyDescent="0.25">
      <c r="C65" s="648"/>
      <c r="D65" s="271" t="s">
        <v>239</v>
      </c>
      <c r="E65" s="45" t="s">
        <v>334</v>
      </c>
      <c r="F65" s="4"/>
      <c r="G65" s="4"/>
      <c r="H65" s="4"/>
      <c r="I65" s="4"/>
      <c r="J65" s="4"/>
      <c r="K65" s="2"/>
      <c r="L65" s="2"/>
      <c r="M65" s="2"/>
      <c r="N65" s="165"/>
      <c r="O65" s="40"/>
      <c r="P65" s="40"/>
      <c r="Q65" s="165"/>
      <c r="R65" s="165"/>
      <c r="S65" s="165"/>
      <c r="T65" s="165"/>
      <c r="U65" s="40"/>
      <c r="V65" s="40"/>
      <c r="W65" s="165"/>
      <c r="X65" s="165"/>
      <c r="Y65" s="165"/>
      <c r="Z65" s="165"/>
      <c r="AA65" s="40"/>
      <c r="AB65" s="40"/>
      <c r="AC65" s="165"/>
      <c r="AD65" s="165"/>
      <c r="AE65" s="165"/>
      <c r="AF65" s="165"/>
      <c r="AG65" s="40"/>
      <c r="AH65" s="40"/>
      <c r="AI65" s="40"/>
      <c r="AJ65" s="40"/>
    </row>
    <row r="66" spans="1:37" ht="15.75" x14ac:dyDescent="0.25">
      <c r="C66" s="649"/>
      <c r="D66" s="271" t="s">
        <v>335</v>
      </c>
      <c r="E66" s="45" t="s">
        <v>336</v>
      </c>
      <c r="F66" s="4"/>
      <c r="G66" s="4"/>
      <c r="H66" s="4"/>
      <c r="I66" s="4"/>
      <c r="J66" s="4"/>
      <c r="K66" s="2"/>
      <c r="L66" s="2"/>
      <c r="M66" s="2"/>
      <c r="N66" s="165"/>
      <c r="O66" s="40"/>
      <c r="P66" s="40"/>
      <c r="Q66" s="165"/>
      <c r="R66" s="165"/>
      <c r="S66" s="165"/>
      <c r="T66" s="165"/>
      <c r="U66" s="40"/>
      <c r="V66" s="40"/>
      <c r="W66" s="165"/>
      <c r="X66" s="165"/>
      <c r="Y66" s="165"/>
      <c r="Z66" s="165"/>
      <c r="AA66" s="40"/>
      <c r="AB66" s="40"/>
      <c r="AC66" s="165"/>
      <c r="AD66" s="165"/>
      <c r="AE66" s="165"/>
      <c r="AF66" s="165"/>
      <c r="AG66" s="40"/>
      <c r="AH66" s="40"/>
      <c r="AI66" s="40"/>
      <c r="AJ66" s="40"/>
    </row>
    <row r="67" spans="1:37" ht="15.75" x14ac:dyDescent="0.25">
      <c r="B67" s="161">
        <v>15</v>
      </c>
      <c r="C67" s="647">
        <v>14</v>
      </c>
      <c r="D67" s="273" t="s">
        <v>167</v>
      </c>
      <c r="E67" s="275" t="s">
        <v>182</v>
      </c>
      <c r="F67" s="4" t="s">
        <v>183</v>
      </c>
      <c r="G67" s="4" t="s">
        <v>247</v>
      </c>
      <c r="H67" s="4" t="s">
        <v>848</v>
      </c>
      <c r="I67" s="4" t="s">
        <v>772</v>
      </c>
      <c r="J67" s="2" t="s">
        <v>73</v>
      </c>
      <c r="K67" s="2" t="s">
        <v>248</v>
      </c>
      <c r="L67" s="2" t="s">
        <v>337</v>
      </c>
      <c r="M67" s="2"/>
      <c r="N67" s="165" t="s">
        <v>1215</v>
      </c>
      <c r="O67" s="40"/>
      <c r="P67" s="40"/>
      <c r="Q67" s="165" t="s">
        <v>1215</v>
      </c>
      <c r="R67" s="165"/>
      <c r="S67" s="165"/>
      <c r="T67" s="165"/>
      <c r="U67" s="40"/>
      <c r="V67" s="40"/>
      <c r="W67" s="165"/>
      <c r="X67" s="165"/>
      <c r="Y67" s="165"/>
      <c r="Z67" s="165"/>
      <c r="AA67" s="40"/>
      <c r="AB67" s="40"/>
      <c r="AC67" s="165"/>
      <c r="AD67" s="165"/>
      <c r="AE67" s="165">
        <v>67</v>
      </c>
      <c r="AF67" s="165">
        <v>4</v>
      </c>
      <c r="AG67" s="40"/>
      <c r="AH67" s="40"/>
      <c r="AI67" s="40"/>
      <c r="AJ67" s="40"/>
      <c r="AK67" s="161" t="s">
        <v>338</v>
      </c>
    </row>
    <row r="68" spans="1:37" ht="15.75" x14ac:dyDescent="0.25">
      <c r="C68" s="648"/>
      <c r="D68" s="271" t="s">
        <v>238</v>
      </c>
      <c r="E68" s="45" t="s">
        <v>249</v>
      </c>
      <c r="F68" s="4"/>
      <c r="G68" s="4"/>
      <c r="H68" s="4"/>
      <c r="I68" s="4"/>
      <c r="J68" s="4"/>
      <c r="K68" s="2"/>
      <c r="L68" s="2"/>
      <c r="M68" s="2"/>
      <c r="N68" s="165"/>
      <c r="O68" s="40"/>
      <c r="P68" s="40"/>
      <c r="Q68" s="165"/>
      <c r="R68" s="165"/>
      <c r="S68" s="165"/>
      <c r="T68" s="165"/>
      <c r="U68" s="40"/>
      <c r="V68" s="40"/>
      <c r="W68" s="165"/>
      <c r="X68" s="165" t="s">
        <v>1215</v>
      </c>
      <c r="Y68" s="165"/>
      <c r="Z68" s="165"/>
      <c r="AA68" s="40"/>
      <c r="AB68" s="40"/>
      <c r="AC68" s="165">
        <v>3</v>
      </c>
      <c r="AD68" s="165"/>
      <c r="AE68" s="165"/>
      <c r="AF68" s="165"/>
      <c r="AG68" s="40"/>
      <c r="AH68" s="40"/>
      <c r="AI68" s="40"/>
      <c r="AJ68" s="40"/>
    </row>
    <row r="69" spans="1:37" ht="15.75" x14ac:dyDescent="0.25">
      <c r="C69" s="649"/>
      <c r="D69" s="271" t="s">
        <v>250</v>
      </c>
      <c r="E69" s="45" t="s">
        <v>339</v>
      </c>
      <c r="F69" s="4"/>
      <c r="G69" s="4"/>
      <c r="H69" s="4"/>
      <c r="I69" s="4"/>
      <c r="J69" s="4"/>
      <c r="K69" s="2"/>
      <c r="L69" s="2"/>
      <c r="M69" s="2"/>
      <c r="N69" s="165"/>
      <c r="O69" s="40"/>
      <c r="P69" s="40"/>
      <c r="Q69" s="165"/>
      <c r="R69" s="165"/>
      <c r="S69" s="165"/>
      <c r="T69" s="165"/>
      <c r="U69" s="40"/>
      <c r="V69" s="40"/>
      <c r="W69" s="165"/>
      <c r="X69" s="165"/>
      <c r="Y69" s="165"/>
      <c r="Z69" s="165"/>
      <c r="AA69" s="40"/>
      <c r="AB69" s="40"/>
      <c r="AC69" s="165"/>
      <c r="AD69" s="165"/>
      <c r="AE69" s="165"/>
      <c r="AF69" s="165"/>
      <c r="AG69" s="40"/>
      <c r="AH69" s="40"/>
      <c r="AI69" s="40"/>
      <c r="AJ69" s="40"/>
    </row>
    <row r="70" spans="1:37" ht="15.75" x14ac:dyDescent="0.25">
      <c r="B70" s="161">
        <v>16</v>
      </c>
      <c r="C70" s="647">
        <v>15</v>
      </c>
      <c r="D70" s="273" t="s">
        <v>167</v>
      </c>
      <c r="E70" s="275" t="s">
        <v>269</v>
      </c>
      <c r="F70" s="18" t="s">
        <v>270</v>
      </c>
      <c r="G70" s="4" t="s">
        <v>340</v>
      </c>
      <c r="H70" s="4" t="s">
        <v>849</v>
      </c>
      <c r="I70" s="4" t="s">
        <v>787</v>
      </c>
      <c r="J70" s="2" t="s">
        <v>73</v>
      </c>
      <c r="K70" s="2" t="s">
        <v>341</v>
      </c>
      <c r="L70" s="2" t="s">
        <v>342</v>
      </c>
      <c r="M70" s="2"/>
      <c r="N70" s="165" t="s">
        <v>1215</v>
      </c>
      <c r="O70" s="40"/>
      <c r="P70" s="40"/>
      <c r="Q70" s="165" t="s">
        <v>1215</v>
      </c>
      <c r="R70" s="165"/>
      <c r="S70" s="165"/>
      <c r="T70" s="165"/>
      <c r="U70" s="40"/>
      <c r="V70" s="40"/>
      <c r="W70" s="165"/>
      <c r="X70" s="165" t="s">
        <v>1215</v>
      </c>
      <c r="Y70" s="165"/>
      <c r="Z70" s="165"/>
      <c r="AA70" s="40"/>
      <c r="AB70" s="40"/>
      <c r="AC70" s="165">
        <v>4</v>
      </c>
      <c r="AD70" s="165"/>
      <c r="AE70" s="165">
        <v>67</v>
      </c>
      <c r="AF70" s="165">
        <v>3</v>
      </c>
      <c r="AG70" s="40"/>
      <c r="AH70" s="40"/>
      <c r="AI70" s="40"/>
      <c r="AJ70" s="40"/>
      <c r="AK70" s="171" t="s">
        <v>346</v>
      </c>
    </row>
    <row r="71" spans="1:37" ht="15.75" x14ac:dyDescent="0.25">
      <c r="C71" s="648"/>
      <c r="D71" s="271" t="s">
        <v>137</v>
      </c>
      <c r="E71" s="45" t="s">
        <v>343</v>
      </c>
      <c r="F71" s="4"/>
      <c r="G71" s="4"/>
      <c r="H71" s="4"/>
      <c r="I71" s="4"/>
      <c r="J71" s="4"/>
      <c r="K71" s="2"/>
      <c r="L71" s="2"/>
      <c r="M71" s="2"/>
      <c r="N71" s="165"/>
      <c r="O71" s="40"/>
      <c r="P71" s="40"/>
      <c r="Q71" s="165"/>
      <c r="R71" s="165"/>
      <c r="S71" s="165"/>
      <c r="T71" s="165"/>
      <c r="U71" s="40"/>
      <c r="V71" s="40"/>
      <c r="W71" s="165"/>
      <c r="X71" s="165"/>
      <c r="Y71" s="165"/>
      <c r="Z71" s="165"/>
      <c r="AA71" s="40"/>
      <c r="AB71" s="40"/>
      <c r="AC71" s="165"/>
      <c r="AD71" s="165"/>
      <c r="AE71" s="165"/>
      <c r="AF71" s="165"/>
      <c r="AG71" s="40"/>
      <c r="AH71" s="40"/>
      <c r="AI71" s="40"/>
      <c r="AJ71" s="40"/>
    </row>
    <row r="72" spans="1:37" ht="15.75" x14ac:dyDescent="0.25">
      <c r="C72" s="648"/>
      <c r="D72" s="271" t="s">
        <v>314</v>
      </c>
      <c r="E72" s="45" t="s">
        <v>344</v>
      </c>
      <c r="F72" s="4"/>
      <c r="G72" s="4"/>
      <c r="H72" s="4"/>
      <c r="I72" s="4"/>
      <c r="J72" s="4"/>
      <c r="K72" s="2"/>
      <c r="L72" s="2"/>
      <c r="M72" s="2"/>
      <c r="N72" s="165"/>
      <c r="O72" s="40"/>
      <c r="P72" s="40"/>
      <c r="Q72" s="165"/>
      <c r="R72" s="165"/>
      <c r="S72" s="165"/>
      <c r="T72" s="165"/>
      <c r="U72" s="40"/>
      <c r="V72" s="40"/>
      <c r="W72" s="165"/>
      <c r="X72" s="165"/>
      <c r="Y72" s="165"/>
      <c r="Z72" s="165"/>
      <c r="AA72" s="40"/>
      <c r="AB72" s="40"/>
      <c r="AC72" s="165"/>
      <c r="AD72" s="165"/>
      <c r="AE72" s="165"/>
      <c r="AF72" s="165"/>
      <c r="AG72" s="40"/>
      <c r="AH72" s="40"/>
      <c r="AI72" s="40"/>
      <c r="AJ72" s="40"/>
    </row>
    <row r="73" spans="1:37" ht="15.75" x14ac:dyDescent="0.25">
      <c r="C73" s="649"/>
      <c r="D73" s="271" t="s">
        <v>314</v>
      </c>
      <c r="E73" s="45" t="s">
        <v>345</v>
      </c>
      <c r="F73" s="4"/>
      <c r="G73" s="4"/>
      <c r="H73" s="4"/>
      <c r="I73" s="4"/>
      <c r="J73" s="4"/>
      <c r="K73" s="2"/>
      <c r="L73" s="2"/>
      <c r="M73" s="2"/>
      <c r="N73" s="165"/>
      <c r="O73" s="40"/>
      <c r="P73" s="40"/>
      <c r="Q73" s="165"/>
      <c r="R73" s="165"/>
      <c r="S73" s="165"/>
      <c r="T73" s="165"/>
      <c r="U73" s="40"/>
      <c r="V73" s="40"/>
      <c r="W73" s="165"/>
      <c r="X73" s="165"/>
      <c r="Y73" s="165"/>
      <c r="Z73" s="165"/>
      <c r="AA73" s="40"/>
      <c r="AB73" s="40"/>
      <c r="AC73" s="165"/>
      <c r="AD73" s="165"/>
      <c r="AE73" s="165"/>
      <c r="AF73" s="165"/>
      <c r="AG73" s="40"/>
      <c r="AH73" s="40"/>
      <c r="AI73" s="40"/>
      <c r="AJ73" s="40"/>
    </row>
    <row r="74" spans="1:37" ht="15.75" x14ac:dyDescent="0.25">
      <c r="A74" s="161">
        <v>2</v>
      </c>
      <c r="C74" s="647">
        <v>16</v>
      </c>
      <c r="D74" s="273" t="s">
        <v>167</v>
      </c>
      <c r="E74" s="275" t="s">
        <v>23</v>
      </c>
      <c r="F74" s="4" t="s">
        <v>909</v>
      </c>
      <c r="G74" s="4" t="s">
        <v>347</v>
      </c>
      <c r="H74" s="4" t="s">
        <v>844</v>
      </c>
      <c r="I74" s="4" t="s">
        <v>772</v>
      </c>
      <c r="J74" s="2" t="s">
        <v>73</v>
      </c>
      <c r="K74" s="2" t="s">
        <v>348</v>
      </c>
      <c r="L74" s="8"/>
      <c r="M74" s="8" t="s">
        <v>349</v>
      </c>
      <c r="N74" s="165" t="s">
        <v>1215</v>
      </c>
      <c r="O74" s="40"/>
      <c r="P74" s="40"/>
      <c r="Q74" s="165" t="s">
        <v>1215</v>
      </c>
      <c r="R74" s="165"/>
      <c r="S74" s="165"/>
      <c r="T74" s="165"/>
      <c r="U74" s="40"/>
      <c r="V74" s="40"/>
      <c r="W74" s="165"/>
      <c r="X74" s="165" t="s">
        <v>1215</v>
      </c>
      <c r="Y74" s="165"/>
      <c r="Z74" s="165"/>
      <c r="AA74" s="40"/>
      <c r="AB74" s="40"/>
      <c r="AC74" s="165">
        <v>4</v>
      </c>
      <c r="AD74" s="165"/>
      <c r="AE74" s="165">
        <v>67</v>
      </c>
      <c r="AF74" s="165">
        <v>7</v>
      </c>
      <c r="AG74" s="40"/>
      <c r="AH74" s="40"/>
      <c r="AI74" s="40"/>
      <c r="AJ74" s="40"/>
    </row>
    <row r="75" spans="1:37" ht="15.75" x14ac:dyDescent="0.25">
      <c r="C75" s="648"/>
      <c r="D75" s="271" t="s">
        <v>213</v>
      </c>
      <c r="E75" s="45" t="s">
        <v>351</v>
      </c>
      <c r="F75" s="4"/>
      <c r="G75" s="4"/>
      <c r="H75" s="4"/>
      <c r="I75" s="4"/>
      <c r="J75" s="4"/>
      <c r="K75" s="2"/>
      <c r="L75" s="2"/>
      <c r="M75" s="2"/>
      <c r="N75" s="165"/>
      <c r="O75" s="40"/>
      <c r="P75" s="40"/>
      <c r="Q75" s="165"/>
      <c r="R75" s="165"/>
      <c r="S75" s="165"/>
      <c r="T75" s="165"/>
      <c r="U75" s="40"/>
      <c r="V75" s="40"/>
      <c r="W75" s="165"/>
      <c r="X75" s="165"/>
      <c r="Y75" s="165"/>
      <c r="Z75" s="165"/>
      <c r="AA75" s="40"/>
      <c r="AB75" s="40"/>
      <c r="AC75" s="165"/>
      <c r="AD75" s="165"/>
      <c r="AE75" s="165"/>
      <c r="AF75" s="165"/>
      <c r="AG75" s="40"/>
      <c r="AH75" s="40"/>
      <c r="AI75" s="40"/>
      <c r="AJ75" s="40"/>
    </row>
    <row r="76" spans="1:37" ht="15.75" x14ac:dyDescent="0.25">
      <c r="C76" s="648"/>
      <c r="D76" s="271" t="s">
        <v>314</v>
      </c>
      <c r="E76" s="45" t="s">
        <v>352</v>
      </c>
      <c r="F76" s="4"/>
      <c r="G76" s="4"/>
      <c r="H76" s="4"/>
      <c r="I76" s="4"/>
      <c r="J76" s="4"/>
      <c r="K76" s="2"/>
      <c r="L76" s="2"/>
      <c r="M76" s="2"/>
      <c r="N76" s="165"/>
      <c r="O76" s="40"/>
      <c r="P76" s="40"/>
      <c r="Q76" s="165"/>
      <c r="R76" s="165"/>
      <c r="S76" s="165"/>
      <c r="T76" s="165"/>
      <c r="U76" s="40"/>
      <c r="V76" s="40"/>
      <c r="W76" s="165"/>
      <c r="X76" s="165"/>
      <c r="Y76" s="165"/>
      <c r="Z76" s="165"/>
      <c r="AA76" s="40"/>
      <c r="AB76" s="40"/>
      <c r="AC76" s="165"/>
      <c r="AD76" s="165"/>
      <c r="AE76" s="165"/>
      <c r="AF76" s="165"/>
      <c r="AG76" s="40"/>
      <c r="AH76" s="40"/>
      <c r="AI76" s="40"/>
      <c r="AJ76" s="40"/>
    </row>
    <row r="77" spans="1:37" ht="15.75" x14ac:dyDescent="0.25">
      <c r="C77" s="649"/>
      <c r="D77" s="271" t="s">
        <v>314</v>
      </c>
      <c r="E77" s="45" t="s">
        <v>353</v>
      </c>
      <c r="F77" s="2"/>
      <c r="G77" s="2"/>
      <c r="H77" s="2"/>
      <c r="I77" s="2"/>
      <c r="J77" s="2"/>
      <c r="K77" s="2"/>
      <c r="L77" s="2"/>
      <c r="M77" s="2"/>
      <c r="N77" s="165"/>
      <c r="O77" s="40"/>
      <c r="P77" s="40"/>
      <c r="Q77" s="165"/>
      <c r="R77" s="165"/>
      <c r="S77" s="165"/>
      <c r="T77" s="165"/>
      <c r="U77" s="40"/>
      <c r="V77" s="40"/>
      <c r="W77" s="165"/>
      <c r="X77" s="165"/>
      <c r="Y77" s="165"/>
      <c r="Z77" s="165"/>
      <c r="AA77" s="40"/>
      <c r="AB77" s="40"/>
      <c r="AC77" s="165"/>
      <c r="AD77" s="165"/>
      <c r="AE77" s="165"/>
      <c r="AF77" s="165"/>
      <c r="AG77" s="40"/>
      <c r="AH77" s="40"/>
      <c r="AI77" s="40"/>
      <c r="AJ77" s="40"/>
    </row>
    <row r="78" spans="1:37" ht="15.75" x14ac:dyDescent="0.25">
      <c r="B78" s="161">
        <v>67</v>
      </c>
      <c r="C78" s="647">
        <v>17</v>
      </c>
      <c r="D78" s="273" t="s">
        <v>167</v>
      </c>
      <c r="E78" s="275" t="s">
        <v>110</v>
      </c>
      <c r="F78" s="4" t="s">
        <v>49</v>
      </c>
      <c r="G78" s="9">
        <v>35187012427</v>
      </c>
      <c r="H78" s="47">
        <v>44446</v>
      </c>
      <c r="I78" s="4" t="s">
        <v>772</v>
      </c>
      <c r="J78" s="2" t="s">
        <v>73</v>
      </c>
      <c r="K78" s="2" t="s">
        <v>354</v>
      </c>
      <c r="L78" s="2" t="s">
        <v>355</v>
      </c>
      <c r="M78" s="2"/>
      <c r="N78" s="165" t="s">
        <v>1215</v>
      </c>
      <c r="O78" s="40"/>
      <c r="P78" s="40"/>
      <c r="Q78" s="165" t="s">
        <v>1215</v>
      </c>
      <c r="R78" s="165"/>
      <c r="S78" s="165"/>
      <c r="T78" s="165"/>
      <c r="U78" s="40"/>
      <c r="V78" s="40"/>
      <c r="W78" s="165"/>
      <c r="X78" s="165" t="s">
        <v>1215</v>
      </c>
      <c r="Y78" s="165"/>
      <c r="Z78" s="165"/>
      <c r="AA78" s="40"/>
      <c r="AB78" s="40"/>
      <c r="AC78" s="165">
        <v>5</v>
      </c>
      <c r="AD78" s="165"/>
      <c r="AE78" s="165">
        <v>28</v>
      </c>
      <c r="AF78" s="165">
        <v>2</v>
      </c>
      <c r="AG78" s="40"/>
      <c r="AH78" s="40"/>
      <c r="AI78" s="40"/>
      <c r="AJ78" s="40"/>
    </row>
    <row r="79" spans="1:37" ht="15.75" x14ac:dyDescent="0.25">
      <c r="C79" s="648"/>
      <c r="D79" s="271" t="s">
        <v>137</v>
      </c>
      <c r="E79" s="45" t="s">
        <v>356</v>
      </c>
      <c r="F79" s="2"/>
      <c r="G79" s="2"/>
      <c r="H79" s="2"/>
      <c r="I79" s="2"/>
      <c r="J79" s="2"/>
      <c r="K79" s="2"/>
      <c r="L79" s="2"/>
      <c r="M79" s="2"/>
      <c r="N79" s="165"/>
      <c r="O79" s="40"/>
      <c r="P79" s="40"/>
      <c r="Q79" s="165"/>
      <c r="R79" s="165"/>
      <c r="S79" s="165"/>
      <c r="T79" s="165"/>
      <c r="U79" s="40"/>
      <c r="V79" s="40"/>
      <c r="W79" s="165"/>
      <c r="X79" s="165"/>
      <c r="Y79" s="165"/>
      <c r="Z79" s="165"/>
      <c r="AA79" s="40"/>
      <c r="AB79" s="40"/>
      <c r="AC79" s="165"/>
      <c r="AD79" s="165"/>
      <c r="AE79" s="165"/>
      <c r="AF79" s="165"/>
      <c r="AG79" s="40"/>
      <c r="AH79" s="40"/>
      <c r="AI79" s="40"/>
      <c r="AJ79" s="40"/>
    </row>
    <row r="80" spans="1:37" ht="15.75" x14ac:dyDescent="0.25">
      <c r="C80" s="648"/>
      <c r="D80" s="271" t="s">
        <v>314</v>
      </c>
      <c r="E80" s="45" t="s">
        <v>357</v>
      </c>
      <c r="F80" s="2"/>
      <c r="G80" s="2"/>
      <c r="H80" s="2"/>
      <c r="I80" s="2"/>
      <c r="J80" s="2"/>
      <c r="K80" s="2"/>
      <c r="L80" s="2"/>
      <c r="M80" s="2"/>
      <c r="N80" s="165"/>
      <c r="O80" s="40"/>
      <c r="P80" s="40"/>
      <c r="Q80" s="165"/>
      <c r="R80" s="165"/>
      <c r="S80" s="165"/>
      <c r="T80" s="165"/>
      <c r="U80" s="40"/>
      <c r="V80" s="40"/>
      <c r="W80" s="165"/>
      <c r="X80" s="165"/>
      <c r="Y80" s="165"/>
      <c r="Z80" s="165"/>
      <c r="AA80" s="40"/>
      <c r="AB80" s="40"/>
      <c r="AC80" s="165"/>
      <c r="AD80" s="165"/>
      <c r="AE80" s="165"/>
      <c r="AF80" s="165"/>
      <c r="AG80" s="40"/>
      <c r="AH80" s="40"/>
      <c r="AI80" s="40"/>
      <c r="AJ80" s="40"/>
    </row>
    <row r="81" spans="2:37" ht="15.75" x14ac:dyDescent="0.25">
      <c r="C81" s="648"/>
      <c r="D81" s="271" t="s">
        <v>314</v>
      </c>
      <c r="E81" s="45" t="s">
        <v>358</v>
      </c>
      <c r="F81" s="2"/>
      <c r="G81" s="2"/>
      <c r="H81" s="2"/>
      <c r="I81" s="2"/>
      <c r="J81" s="2"/>
      <c r="K81" s="2"/>
      <c r="L81" s="2"/>
      <c r="M81" s="2"/>
      <c r="N81" s="165"/>
      <c r="O81" s="40"/>
      <c r="P81" s="40"/>
      <c r="Q81" s="165"/>
      <c r="R81" s="165"/>
      <c r="S81" s="165"/>
      <c r="T81" s="165"/>
      <c r="U81" s="40"/>
      <c r="V81" s="40"/>
      <c r="W81" s="165"/>
      <c r="X81" s="165"/>
      <c r="Y81" s="165"/>
      <c r="Z81" s="165"/>
      <c r="AA81" s="40"/>
      <c r="AB81" s="40"/>
      <c r="AC81" s="165"/>
      <c r="AD81" s="165"/>
      <c r="AE81" s="165"/>
      <c r="AF81" s="165"/>
      <c r="AG81" s="40"/>
      <c r="AH81" s="40"/>
      <c r="AI81" s="40"/>
      <c r="AJ81" s="40"/>
    </row>
    <row r="82" spans="2:37" ht="15.75" x14ac:dyDescent="0.25">
      <c r="C82" s="649"/>
      <c r="D82" s="271" t="s">
        <v>314</v>
      </c>
      <c r="E82" s="45" t="s">
        <v>359</v>
      </c>
      <c r="F82" s="2"/>
      <c r="G82" s="2"/>
      <c r="H82" s="2"/>
      <c r="I82" s="2"/>
      <c r="J82" s="2"/>
      <c r="K82" s="2"/>
      <c r="L82" s="2"/>
      <c r="M82" s="2"/>
      <c r="N82" s="165"/>
      <c r="O82" s="40"/>
      <c r="P82" s="40"/>
      <c r="Q82" s="165"/>
      <c r="R82" s="165"/>
      <c r="S82" s="165"/>
      <c r="T82" s="165"/>
      <c r="U82" s="40"/>
      <c r="V82" s="40"/>
      <c r="W82" s="165"/>
      <c r="X82" s="165"/>
      <c r="Y82" s="165"/>
      <c r="Z82" s="165"/>
      <c r="AA82" s="40"/>
      <c r="AB82" s="40"/>
      <c r="AC82" s="165"/>
      <c r="AD82" s="165"/>
      <c r="AE82" s="165"/>
      <c r="AF82" s="165"/>
      <c r="AG82" s="40"/>
      <c r="AH82" s="40"/>
      <c r="AI82" s="40"/>
      <c r="AJ82" s="40"/>
    </row>
    <row r="83" spans="2:37" ht="15.75" x14ac:dyDescent="0.25">
      <c r="B83" s="161">
        <v>115</v>
      </c>
      <c r="C83" s="647">
        <v>18</v>
      </c>
      <c r="D83" s="273" t="s">
        <v>167</v>
      </c>
      <c r="E83" s="275" t="s">
        <v>188</v>
      </c>
      <c r="F83" s="4" t="s">
        <v>264</v>
      </c>
      <c r="G83" s="4" t="s">
        <v>244</v>
      </c>
      <c r="H83" s="4" t="s">
        <v>850</v>
      </c>
      <c r="I83" s="4" t="s">
        <v>851</v>
      </c>
      <c r="J83" s="2" t="s">
        <v>73</v>
      </c>
      <c r="K83" s="2" t="s">
        <v>360</v>
      </c>
      <c r="L83" s="8"/>
      <c r="M83" s="8" t="s">
        <v>454</v>
      </c>
      <c r="N83" s="165" t="s">
        <v>1215</v>
      </c>
      <c r="O83" s="40"/>
      <c r="P83" s="40"/>
      <c r="Q83" s="165" t="s">
        <v>1215</v>
      </c>
      <c r="R83" s="165"/>
      <c r="S83" s="165"/>
      <c r="T83" s="165"/>
      <c r="U83" s="40"/>
      <c r="V83" s="40"/>
      <c r="W83" s="165"/>
      <c r="X83" s="165" t="s">
        <v>1215</v>
      </c>
      <c r="Y83" s="165"/>
      <c r="Z83" s="165"/>
      <c r="AA83" s="40"/>
      <c r="AB83" s="40"/>
      <c r="AC83" s="165">
        <v>3</v>
      </c>
      <c r="AD83" s="165"/>
      <c r="AE83" s="165">
        <v>67</v>
      </c>
      <c r="AF83" s="165">
        <v>3</v>
      </c>
      <c r="AG83" s="40"/>
      <c r="AH83" s="40"/>
      <c r="AI83" s="40"/>
      <c r="AJ83" s="40"/>
    </row>
    <row r="84" spans="2:37" ht="15.75" x14ac:dyDescent="0.25">
      <c r="C84" s="648"/>
      <c r="D84" s="273" t="s">
        <v>137</v>
      </c>
      <c r="E84" s="45" t="s">
        <v>245</v>
      </c>
      <c r="F84" s="4"/>
      <c r="G84" s="4"/>
      <c r="H84" s="4"/>
      <c r="I84" s="4"/>
      <c r="J84" s="4"/>
      <c r="K84" s="2"/>
      <c r="L84" s="2"/>
      <c r="M84" s="2"/>
      <c r="N84" s="165"/>
      <c r="O84" s="40"/>
      <c r="P84" s="40"/>
      <c r="Q84" s="165"/>
      <c r="R84" s="165"/>
      <c r="S84" s="165"/>
      <c r="T84" s="165"/>
      <c r="U84" s="40"/>
      <c r="V84" s="40"/>
      <c r="W84" s="165"/>
      <c r="X84" s="165"/>
      <c r="Y84" s="165"/>
      <c r="Z84" s="165"/>
      <c r="AA84" s="40"/>
      <c r="AB84" s="40"/>
      <c r="AC84" s="165"/>
      <c r="AD84" s="165"/>
      <c r="AE84" s="165"/>
      <c r="AF84" s="165"/>
      <c r="AG84" s="40"/>
      <c r="AH84" s="40"/>
      <c r="AI84" s="40"/>
      <c r="AJ84" s="40"/>
    </row>
    <row r="85" spans="2:37" ht="15.75" x14ac:dyDescent="0.25">
      <c r="C85" s="649"/>
      <c r="D85" s="273" t="s">
        <v>314</v>
      </c>
      <c r="E85" s="45" t="s">
        <v>246</v>
      </c>
      <c r="F85" s="4"/>
      <c r="G85" s="4"/>
      <c r="H85" s="4"/>
      <c r="I85" s="4"/>
      <c r="J85" s="4"/>
      <c r="K85" s="2"/>
      <c r="L85" s="2"/>
      <c r="M85" s="2"/>
      <c r="N85" s="165"/>
      <c r="O85" s="40"/>
      <c r="P85" s="40"/>
      <c r="Q85" s="165"/>
      <c r="R85" s="165"/>
      <c r="S85" s="165"/>
      <c r="T85" s="165"/>
      <c r="U85" s="40"/>
      <c r="V85" s="40"/>
      <c r="W85" s="165"/>
      <c r="X85" s="165"/>
      <c r="Y85" s="165"/>
      <c r="Z85" s="165"/>
      <c r="AA85" s="40"/>
      <c r="AB85" s="40"/>
      <c r="AC85" s="165"/>
      <c r="AD85" s="165"/>
      <c r="AE85" s="165"/>
      <c r="AF85" s="165"/>
      <c r="AG85" s="40"/>
      <c r="AH85" s="40"/>
      <c r="AI85" s="40"/>
      <c r="AJ85" s="40"/>
    </row>
    <row r="86" spans="2:37" ht="15.75" x14ac:dyDescent="0.25">
      <c r="B86" s="161">
        <v>68</v>
      </c>
      <c r="C86" s="647">
        <v>19</v>
      </c>
      <c r="D86" s="273" t="s">
        <v>167</v>
      </c>
      <c r="E86" s="275" t="s">
        <v>265</v>
      </c>
      <c r="F86" s="4" t="s">
        <v>266</v>
      </c>
      <c r="G86" s="4" t="s">
        <v>361</v>
      </c>
      <c r="H86" s="4" t="s">
        <v>852</v>
      </c>
      <c r="I86" s="4" t="s">
        <v>772</v>
      </c>
      <c r="J86" s="2" t="s">
        <v>73</v>
      </c>
      <c r="K86" s="2" t="s">
        <v>362</v>
      </c>
      <c r="L86" s="2" t="s">
        <v>363</v>
      </c>
      <c r="M86" s="2"/>
      <c r="N86" s="165" t="s">
        <v>1215</v>
      </c>
      <c r="O86" s="40"/>
      <c r="P86" s="40"/>
      <c r="Q86" s="165" t="s">
        <v>1215</v>
      </c>
      <c r="R86" s="165"/>
      <c r="S86" s="165"/>
      <c r="T86" s="165"/>
      <c r="U86" s="40"/>
      <c r="V86" s="40"/>
      <c r="W86" s="165"/>
      <c r="X86" s="165" t="s">
        <v>1215</v>
      </c>
      <c r="Y86" s="165"/>
      <c r="Z86" s="165"/>
      <c r="AA86" s="40"/>
      <c r="AB86" s="40"/>
      <c r="AC86" s="165">
        <v>5</v>
      </c>
      <c r="AD86" s="165"/>
      <c r="AE86" s="165">
        <v>54</v>
      </c>
      <c r="AF86" s="165">
        <v>3</v>
      </c>
      <c r="AG86" s="40"/>
      <c r="AH86" s="40"/>
      <c r="AI86" s="40"/>
      <c r="AJ86" s="40"/>
      <c r="AK86" s="171" t="s">
        <v>375</v>
      </c>
    </row>
    <row r="87" spans="2:37" ht="15.75" x14ac:dyDescent="0.25">
      <c r="C87" s="648"/>
      <c r="D87" s="271" t="s">
        <v>213</v>
      </c>
      <c r="E87" s="45" t="s">
        <v>364</v>
      </c>
      <c r="F87" s="4"/>
      <c r="G87" s="4"/>
      <c r="H87" s="4"/>
      <c r="I87" s="4"/>
      <c r="J87" s="4"/>
      <c r="K87" s="2"/>
      <c r="L87" s="2"/>
      <c r="M87" s="2"/>
      <c r="N87" s="165"/>
      <c r="O87" s="40"/>
      <c r="P87" s="40"/>
      <c r="Q87" s="165"/>
      <c r="R87" s="165"/>
      <c r="S87" s="165"/>
      <c r="T87" s="165"/>
      <c r="U87" s="40"/>
      <c r="V87" s="40"/>
      <c r="W87" s="165"/>
      <c r="X87" s="165"/>
      <c r="Y87" s="165"/>
      <c r="Z87" s="165"/>
      <c r="AA87" s="40"/>
      <c r="AB87" s="40"/>
      <c r="AC87" s="165"/>
      <c r="AD87" s="165"/>
      <c r="AE87" s="165"/>
      <c r="AF87" s="165"/>
      <c r="AG87" s="40"/>
      <c r="AH87" s="40"/>
      <c r="AI87" s="40"/>
      <c r="AJ87" s="40"/>
    </row>
    <row r="88" spans="2:37" ht="15.75" x14ac:dyDescent="0.25">
      <c r="C88" s="648"/>
      <c r="D88" s="271" t="s">
        <v>314</v>
      </c>
      <c r="E88" s="45" t="s">
        <v>365</v>
      </c>
      <c r="F88" s="4"/>
      <c r="G88" s="4"/>
      <c r="H88" s="4"/>
      <c r="I88" s="4"/>
      <c r="J88" s="4"/>
      <c r="K88" s="2"/>
      <c r="L88" s="2"/>
      <c r="M88" s="2"/>
      <c r="N88" s="165"/>
      <c r="O88" s="40"/>
      <c r="P88" s="40"/>
      <c r="Q88" s="165"/>
      <c r="R88" s="165"/>
      <c r="S88" s="165"/>
      <c r="T88" s="165"/>
      <c r="U88" s="40"/>
      <c r="V88" s="40"/>
      <c r="W88" s="165"/>
      <c r="X88" s="165"/>
      <c r="Y88" s="165"/>
      <c r="Z88" s="165"/>
      <c r="AA88" s="40"/>
      <c r="AB88" s="40"/>
      <c r="AC88" s="165"/>
      <c r="AD88" s="165"/>
      <c r="AE88" s="165"/>
      <c r="AF88" s="165"/>
      <c r="AG88" s="40"/>
      <c r="AH88" s="40"/>
      <c r="AI88" s="40"/>
      <c r="AJ88" s="40"/>
    </row>
    <row r="89" spans="2:37" ht="15.75" x14ac:dyDescent="0.25">
      <c r="C89" s="648"/>
      <c r="D89" s="271" t="s">
        <v>314</v>
      </c>
      <c r="E89" s="45" t="s">
        <v>366</v>
      </c>
      <c r="F89" s="4"/>
      <c r="G89" s="4"/>
      <c r="H89" s="4"/>
      <c r="I89" s="4"/>
      <c r="J89" s="4"/>
      <c r="K89" s="2"/>
      <c r="L89" s="2"/>
      <c r="M89" s="2"/>
      <c r="N89" s="165"/>
      <c r="O89" s="40"/>
      <c r="P89" s="40"/>
      <c r="Q89" s="165"/>
      <c r="R89" s="165"/>
      <c r="S89" s="165"/>
      <c r="T89" s="165"/>
      <c r="U89" s="40"/>
      <c r="V89" s="40"/>
      <c r="W89" s="165"/>
      <c r="X89" s="165"/>
      <c r="Y89" s="165"/>
      <c r="Z89" s="165"/>
      <c r="AA89" s="40"/>
      <c r="AB89" s="40"/>
      <c r="AC89" s="165"/>
      <c r="AD89" s="165"/>
      <c r="AE89" s="165"/>
      <c r="AF89" s="165"/>
      <c r="AG89" s="40"/>
      <c r="AH89" s="40"/>
      <c r="AI89" s="40"/>
      <c r="AJ89" s="40"/>
    </row>
    <row r="90" spans="2:37" ht="15.75" x14ac:dyDescent="0.25">
      <c r="C90" s="649"/>
      <c r="D90" s="271" t="s">
        <v>314</v>
      </c>
      <c r="E90" s="45" t="s">
        <v>367</v>
      </c>
      <c r="F90" s="4"/>
      <c r="G90" s="4"/>
      <c r="H90" s="4"/>
      <c r="I90" s="4"/>
      <c r="J90" s="4"/>
      <c r="K90" s="2"/>
      <c r="L90" s="2"/>
      <c r="M90" s="2"/>
      <c r="N90" s="165"/>
      <c r="O90" s="40"/>
      <c r="P90" s="40"/>
      <c r="Q90" s="165"/>
      <c r="R90" s="165"/>
      <c r="S90" s="165"/>
      <c r="T90" s="165"/>
      <c r="U90" s="40"/>
      <c r="V90" s="40"/>
      <c r="W90" s="165"/>
      <c r="X90" s="165"/>
      <c r="Y90" s="165"/>
      <c r="Z90" s="165"/>
      <c r="AA90" s="40"/>
      <c r="AB90" s="40"/>
      <c r="AC90" s="165"/>
      <c r="AD90" s="165"/>
      <c r="AE90" s="165"/>
      <c r="AF90" s="165"/>
      <c r="AG90" s="40"/>
      <c r="AH90" s="40"/>
      <c r="AI90" s="40"/>
      <c r="AJ90" s="40"/>
    </row>
    <row r="91" spans="2:37" ht="15.75" x14ac:dyDescent="0.25">
      <c r="B91" s="161">
        <v>17</v>
      </c>
      <c r="C91" s="647">
        <v>20</v>
      </c>
      <c r="D91" s="273" t="s">
        <v>167</v>
      </c>
      <c r="E91" s="15" t="s">
        <v>302</v>
      </c>
      <c r="F91" s="4" t="s">
        <v>303</v>
      </c>
      <c r="G91" s="4" t="s">
        <v>368</v>
      </c>
      <c r="H91" s="4" t="s">
        <v>844</v>
      </c>
      <c r="I91" s="4" t="s">
        <v>772</v>
      </c>
      <c r="J91" s="2" t="s">
        <v>73</v>
      </c>
      <c r="K91" s="2" t="s">
        <v>369</v>
      </c>
      <c r="L91" s="2" t="s">
        <v>370</v>
      </c>
      <c r="M91" s="2"/>
      <c r="N91" s="165" t="s">
        <v>1215</v>
      </c>
      <c r="O91" s="40"/>
      <c r="P91" s="40"/>
      <c r="Q91" s="165" t="s">
        <v>1215</v>
      </c>
      <c r="R91" s="165"/>
      <c r="S91" s="165"/>
      <c r="T91" s="165"/>
      <c r="U91" s="40"/>
      <c r="V91" s="40"/>
      <c r="W91" s="165"/>
      <c r="X91" s="165" t="s">
        <v>1215</v>
      </c>
      <c r="Y91" s="165"/>
      <c r="Z91" s="165"/>
      <c r="AA91" s="40"/>
      <c r="AB91" s="40"/>
      <c r="AC91" s="165">
        <v>5</v>
      </c>
      <c r="AD91" s="165"/>
      <c r="AE91" s="165">
        <v>54</v>
      </c>
      <c r="AF91" s="165">
        <v>3</v>
      </c>
      <c r="AG91" s="40"/>
      <c r="AH91" s="40"/>
      <c r="AI91" s="40"/>
      <c r="AJ91" s="40"/>
    </row>
    <row r="92" spans="2:37" ht="15.75" x14ac:dyDescent="0.25">
      <c r="C92" s="648"/>
      <c r="D92" s="271" t="s">
        <v>213</v>
      </c>
      <c r="E92" s="45" t="s">
        <v>371</v>
      </c>
      <c r="F92" s="4"/>
      <c r="G92" s="4"/>
      <c r="H92" s="4"/>
      <c r="I92" s="4"/>
      <c r="J92" s="4"/>
      <c r="K92" s="2"/>
      <c r="L92" s="2"/>
      <c r="M92" s="2"/>
      <c r="N92" s="165"/>
      <c r="O92" s="40"/>
      <c r="P92" s="40"/>
      <c r="Q92" s="165"/>
      <c r="R92" s="165"/>
      <c r="S92" s="165"/>
      <c r="T92" s="165"/>
      <c r="U92" s="40"/>
      <c r="V92" s="40"/>
      <c r="W92" s="165"/>
      <c r="X92" s="165"/>
      <c r="Y92" s="165"/>
      <c r="Z92" s="165"/>
      <c r="AA92" s="40"/>
      <c r="AB92" s="40"/>
      <c r="AC92" s="165"/>
      <c r="AD92" s="165"/>
      <c r="AE92" s="165"/>
      <c r="AF92" s="165"/>
      <c r="AG92" s="40"/>
      <c r="AH92" s="40"/>
      <c r="AI92" s="40"/>
      <c r="AJ92" s="40"/>
    </row>
    <row r="93" spans="2:37" ht="15.75" x14ac:dyDescent="0.25">
      <c r="C93" s="648"/>
      <c r="D93" s="271" t="s">
        <v>314</v>
      </c>
      <c r="E93" s="45" t="s">
        <v>372</v>
      </c>
      <c r="F93" s="4"/>
      <c r="G93" s="4"/>
      <c r="H93" s="4"/>
      <c r="I93" s="4"/>
      <c r="J93" s="4"/>
      <c r="K93" s="2"/>
      <c r="L93" s="2"/>
      <c r="M93" s="2"/>
      <c r="N93" s="165"/>
      <c r="O93" s="40"/>
      <c r="P93" s="40"/>
      <c r="Q93" s="165"/>
      <c r="R93" s="165"/>
      <c r="S93" s="165"/>
      <c r="T93" s="165"/>
      <c r="U93" s="40"/>
      <c r="V93" s="40"/>
      <c r="W93" s="165"/>
      <c r="X93" s="165"/>
      <c r="Y93" s="165"/>
      <c r="Z93" s="165"/>
      <c r="AA93" s="40"/>
      <c r="AB93" s="40"/>
      <c r="AC93" s="165"/>
      <c r="AD93" s="165"/>
      <c r="AE93" s="165"/>
      <c r="AF93" s="165"/>
      <c r="AG93" s="40"/>
      <c r="AH93" s="40"/>
      <c r="AI93" s="40"/>
      <c r="AJ93" s="40"/>
    </row>
    <row r="94" spans="2:37" ht="15.75" x14ac:dyDescent="0.25">
      <c r="C94" s="648"/>
      <c r="D94" s="271" t="s">
        <v>314</v>
      </c>
      <c r="E94" s="45" t="s">
        <v>373</v>
      </c>
      <c r="F94" s="4"/>
      <c r="G94" s="4"/>
      <c r="H94" s="4"/>
      <c r="I94" s="4"/>
      <c r="J94" s="4"/>
      <c r="K94" s="2"/>
      <c r="L94" s="2"/>
      <c r="M94" s="2"/>
      <c r="N94" s="165"/>
      <c r="O94" s="40"/>
      <c r="P94" s="40"/>
      <c r="Q94" s="165"/>
      <c r="R94" s="165"/>
      <c r="S94" s="165"/>
      <c r="T94" s="165"/>
      <c r="U94" s="40"/>
      <c r="V94" s="40"/>
      <c r="W94" s="165"/>
      <c r="X94" s="165"/>
      <c r="Y94" s="165"/>
      <c r="Z94" s="165"/>
      <c r="AA94" s="40"/>
      <c r="AB94" s="40"/>
      <c r="AC94" s="165"/>
      <c r="AD94" s="165"/>
      <c r="AE94" s="165"/>
      <c r="AF94" s="165"/>
      <c r="AG94" s="40"/>
      <c r="AH94" s="40"/>
      <c r="AI94" s="40"/>
      <c r="AJ94" s="40"/>
    </row>
    <row r="95" spans="2:37" ht="15.75" x14ac:dyDescent="0.25">
      <c r="C95" s="649"/>
      <c r="D95" s="271" t="s">
        <v>374</v>
      </c>
      <c r="E95" s="45" t="s">
        <v>234</v>
      </c>
      <c r="F95" s="4"/>
      <c r="G95" s="4"/>
      <c r="H95" s="4"/>
      <c r="I95" s="4"/>
      <c r="J95" s="4"/>
      <c r="K95" s="2"/>
      <c r="L95" s="2"/>
      <c r="M95" s="2"/>
      <c r="N95" s="165"/>
      <c r="O95" s="40"/>
      <c r="P95" s="40"/>
      <c r="Q95" s="165"/>
      <c r="R95" s="165"/>
      <c r="S95" s="165"/>
      <c r="T95" s="165"/>
      <c r="U95" s="40"/>
      <c r="V95" s="40"/>
      <c r="W95" s="165"/>
      <c r="X95" s="165"/>
      <c r="Y95" s="165"/>
      <c r="Z95" s="165"/>
      <c r="AA95" s="40"/>
      <c r="AB95" s="40"/>
      <c r="AC95" s="165"/>
      <c r="AD95" s="165"/>
      <c r="AE95" s="165"/>
      <c r="AF95" s="165"/>
      <c r="AG95" s="40"/>
      <c r="AH95" s="40"/>
      <c r="AI95" s="40"/>
      <c r="AJ95" s="40"/>
    </row>
    <row r="96" spans="2:37" ht="15.75" x14ac:dyDescent="0.25">
      <c r="B96" s="161">
        <v>69</v>
      </c>
      <c r="C96" s="647">
        <v>21</v>
      </c>
      <c r="D96" s="273" t="s">
        <v>167</v>
      </c>
      <c r="E96" s="275" t="s">
        <v>209</v>
      </c>
      <c r="F96" s="4" t="s">
        <v>160</v>
      </c>
      <c r="G96" s="4" t="s">
        <v>210</v>
      </c>
      <c r="H96" s="4" t="s">
        <v>806</v>
      </c>
      <c r="I96" s="4" t="s">
        <v>772</v>
      </c>
      <c r="J96" s="2" t="s">
        <v>73</v>
      </c>
      <c r="K96" s="2" t="s">
        <v>211</v>
      </c>
      <c r="L96" s="2" t="s">
        <v>212</v>
      </c>
      <c r="M96" s="2"/>
      <c r="N96" s="165" t="s">
        <v>1215</v>
      </c>
      <c r="O96" s="40"/>
      <c r="P96" s="40"/>
      <c r="Q96" s="165" t="s">
        <v>1215</v>
      </c>
      <c r="R96" s="165"/>
      <c r="S96" s="165"/>
      <c r="T96" s="165"/>
      <c r="U96" s="40"/>
      <c r="V96" s="40"/>
      <c r="W96" s="165"/>
      <c r="X96" s="165" t="s">
        <v>1215</v>
      </c>
      <c r="Y96" s="165"/>
      <c r="Z96" s="165"/>
      <c r="AA96" s="40"/>
      <c r="AB96" s="40"/>
      <c r="AC96" s="165">
        <v>4</v>
      </c>
      <c r="AD96" s="165"/>
      <c r="AE96" s="165">
        <v>54</v>
      </c>
      <c r="AF96" s="165">
        <v>3</v>
      </c>
      <c r="AG96" s="40"/>
      <c r="AH96" s="40"/>
      <c r="AI96" s="40"/>
      <c r="AJ96" s="40"/>
    </row>
    <row r="97" spans="2:36" ht="15.75" x14ac:dyDescent="0.25">
      <c r="C97" s="648"/>
      <c r="D97" s="271" t="s">
        <v>213</v>
      </c>
      <c r="E97" s="45" t="s">
        <v>214</v>
      </c>
      <c r="F97" s="4"/>
      <c r="G97" s="4"/>
      <c r="H97" s="4"/>
      <c r="I97" s="4"/>
      <c r="J97" s="4"/>
      <c r="K97" s="2"/>
      <c r="L97" s="2"/>
      <c r="M97" s="2"/>
      <c r="N97" s="165"/>
      <c r="O97" s="40"/>
      <c r="P97" s="40"/>
      <c r="Q97" s="165"/>
      <c r="R97" s="165"/>
      <c r="S97" s="165"/>
      <c r="T97" s="165"/>
      <c r="U97" s="40"/>
      <c r="V97" s="40"/>
      <c r="W97" s="165"/>
      <c r="X97" s="165"/>
      <c r="Y97" s="165"/>
      <c r="Z97" s="165"/>
      <c r="AA97" s="40"/>
      <c r="AB97" s="40"/>
      <c r="AC97" s="165"/>
      <c r="AD97" s="165"/>
      <c r="AE97" s="165"/>
      <c r="AF97" s="165"/>
      <c r="AG97" s="40"/>
      <c r="AH97" s="40"/>
      <c r="AI97" s="40"/>
      <c r="AJ97" s="40"/>
    </row>
    <row r="98" spans="2:36" ht="15.75" x14ac:dyDescent="0.25">
      <c r="C98" s="648"/>
      <c r="D98" s="271" t="s">
        <v>139</v>
      </c>
      <c r="E98" s="45" t="s">
        <v>216</v>
      </c>
      <c r="F98" s="4"/>
      <c r="G98" s="4"/>
      <c r="H98" s="4"/>
      <c r="I98" s="4"/>
      <c r="J98" s="4"/>
      <c r="K98" s="2"/>
      <c r="L98" s="2"/>
      <c r="M98" s="2"/>
      <c r="N98" s="165"/>
      <c r="O98" s="40"/>
      <c r="P98" s="40"/>
      <c r="Q98" s="165"/>
      <c r="R98" s="165"/>
      <c r="S98" s="165"/>
      <c r="T98" s="165"/>
      <c r="U98" s="40"/>
      <c r="V98" s="40"/>
      <c r="W98" s="165"/>
      <c r="X98" s="165"/>
      <c r="Y98" s="165"/>
      <c r="Z98" s="165"/>
      <c r="AA98" s="40"/>
      <c r="AB98" s="40"/>
      <c r="AC98" s="165"/>
      <c r="AD98" s="165"/>
      <c r="AE98" s="165"/>
      <c r="AF98" s="165"/>
      <c r="AG98" s="40"/>
      <c r="AH98" s="40"/>
      <c r="AI98" s="40"/>
      <c r="AJ98" s="40"/>
    </row>
    <row r="99" spans="2:36" ht="15.75" x14ac:dyDescent="0.25">
      <c r="C99" s="649"/>
      <c r="D99" s="271" t="s">
        <v>139</v>
      </c>
      <c r="E99" s="45" t="s">
        <v>215</v>
      </c>
      <c r="F99" s="4"/>
      <c r="G99" s="4"/>
      <c r="H99" s="4"/>
      <c r="I99" s="4"/>
      <c r="J99" s="4"/>
      <c r="K99" s="2"/>
      <c r="L99" s="2"/>
      <c r="M99" s="2"/>
      <c r="N99" s="165"/>
      <c r="O99" s="40"/>
      <c r="P99" s="40"/>
      <c r="Q99" s="165"/>
      <c r="R99" s="165"/>
      <c r="S99" s="165"/>
      <c r="T99" s="165"/>
      <c r="U99" s="40"/>
      <c r="V99" s="40"/>
      <c r="W99" s="165"/>
      <c r="X99" s="165"/>
      <c r="Y99" s="165"/>
      <c r="Z99" s="165"/>
      <c r="AA99" s="40"/>
      <c r="AB99" s="40"/>
      <c r="AC99" s="165"/>
      <c r="AD99" s="165"/>
      <c r="AE99" s="165"/>
      <c r="AF99" s="165"/>
      <c r="AG99" s="40"/>
      <c r="AH99" s="40"/>
      <c r="AI99" s="40"/>
      <c r="AJ99" s="40"/>
    </row>
    <row r="100" spans="2:36" ht="15.75" x14ac:dyDescent="0.25">
      <c r="B100" s="161">
        <v>70</v>
      </c>
      <c r="C100" s="647">
        <v>22</v>
      </c>
      <c r="D100" s="273" t="s">
        <v>167</v>
      </c>
      <c r="E100" s="275" t="s">
        <v>219</v>
      </c>
      <c r="F100" s="4" t="s">
        <v>113</v>
      </c>
      <c r="G100" s="4" t="s">
        <v>210</v>
      </c>
      <c r="H100" s="4" t="s">
        <v>806</v>
      </c>
      <c r="I100" s="4" t="s">
        <v>772</v>
      </c>
      <c r="J100" s="2" t="s">
        <v>73</v>
      </c>
      <c r="K100" s="2" t="s">
        <v>220</v>
      </c>
      <c r="L100" s="2" t="s">
        <v>212</v>
      </c>
      <c r="M100" s="2"/>
      <c r="N100" s="165" t="s">
        <v>1215</v>
      </c>
      <c r="O100" s="40"/>
      <c r="P100" s="40"/>
      <c r="Q100" s="165" t="s">
        <v>1215</v>
      </c>
      <c r="R100" s="165"/>
      <c r="S100" s="165"/>
      <c r="T100" s="165"/>
      <c r="U100" s="40"/>
      <c r="V100" s="40"/>
      <c r="W100" s="165"/>
      <c r="X100" s="165" t="s">
        <v>1215</v>
      </c>
      <c r="Y100" s="165"/>
      <c r="Z100" s="165"/>
      <c r="AA100" s="40"/>
      <c r="AB100" s="40"/>
      <c r="AC100" s="165">
        <v>5</v>
      </c>
      <c r="AD100" s="165"/>
      <c r="AE100" s="165">
        <v>54</v>
      </c>
      <c r="AF100" s="165">
        <v>2</v>
      </c>
      <c r="AG100" s="40"/>
      <c r="AH100" s="40"/>
      <c r="AI100" s="40"/>
      <c r="AJ100" s="40"/>
    </row>
    <row r="101" spans="2:36" ht="15.75" x14ac:dyDescent="0.25">
      <c r="C101" s="648"/>
      <c r="D101" s="271" t="s">
        <v>213</v>
      </c>
      <c r="E101" s="45" t="s">
        <v>221</v>
      </c>
      <c r="F101" s="4"/>
      <c r="G101" s="4"/>
      <c r="H101" s="4"/>
      <c r="I101" s="4"/>
      <c r="J101" s="4"/>
      <c r="K101" s="2"/>
      <c r="L101" s="2"/>
      <c r="M101" s="2"/>
      <c r="N101" s="165"/>
      <c r="O101" s="40"/>
      <c r="P101" s="40"/>
      <c r="Q101" s="165"/>
      <c r="R101" s="165"/>
      <c r="S101" s="165"/>
      <c r="T101" s="165"/>
      <c r="U101" s="40"/>
      <c r="V101" s="40"/>
      <c r="W101" s="165"/>
      <c r="X101" s="165"/>
      <c r="Y101" s="165"/>
      <c r="Z101" s="165"/>
      <c r="AA101" s="40"/>
      <c r="AB101" s="40"/>
      <c r="AC101" s="165"/>
      <c r="AD101" s="165"/>
      <c r="AE101" s="165"/>
      <c r="AF101" s="165"/>
      <c r="AG101" s="40"/>
      <c r="AH101" s="40"/>
      <c r="AI101" s="40"/>
      <c r="AJ101" s="40"/>
    </row>
    <row r="102" spans="2:36" ht="15.75" x14ac:dyDescent="0.25">
      <c r="C102" s="648"/>
      <c r="D102" s="271" t="s">
        <v>139</v>
      </c>
      <c r="E102" s="45" t="s">
        <v>222</v>
      </c>
      <c r="F102" s="4"/>
      <c r="G102" s="4"/>
      <c r="H102" s="4"/>
      <c r="I102" s="4"/>
      <c r="J102" s="4"/>
      <c r="K102" s="2"/>
      <c r="L102" s="2"/>
      <c r="M102" s="2"/>
      <c r="N102" s="165"/>
      <c r="O102" s="40"/>
      <c r="P102" s="40"/>
      <c r="Q102" s="165"/>
      <c r="R102" s="165"/>
      <c r="S102" s="165"/>
      <c r="T102" s="165"/>
      <c r="U102" s="40"/>
      <c r="V102" s="40"/>
      <c r="W102" s="165"/>
      <c r="X102" s="165"/>
      <c r="Y102" s="165"/>
      <c r="Z102" s="165"/>
      <c r="AA102" s="40"/>
      <c r="AB102" s="40"/>
      <c r="AC102" s="165"/>
      <c r="AD102" s="165"/>
      <c r="AE102" s="165"/>
      <c r="AF102" s="165"/>
      <c r="AG102" s="40"/>
      <c r="AH102" s="40"/>
      <c r="AI102" s="40"/>
      <c r="AJ102" s="40"/>
    </row>
    <row r="103" spans="2:36" ht="15.75" x14ac:dyDescent="0.25">
      <c r="C103" s="648"/>
      <c r="D103" s="271" t="s">
        <v>139</v>
      </c>
      <c r="E103" s="45" t="s">
        <v>223</v>
      </c>
      <c r="F103" s="4"/>
      <c r="G103" s="4"/>
      <c r="H103" s="4"/>
      <c r="I103" s="4"/>
      <c r="J103" s="4"/>
      <c r="K103" s="2"/>
      <c r="L103" s="2"/>
      <c r="M103" s="2"/>
      <c r="N103" s="165"/>
      <c r="O103" s="40"/>
      <c r="P103" s="40"/>
      <c r="Q103" s="165"/>
      <c r="R103" s="165"/>
      <c r="S103" s="165"/>
      <c r="T103" s="165"/>
      <c r="U103" s="40"/>
      <c r="V103" s="40"/>
      <c r="W103" s="165"/>
      <c r="X103" s="165"/>
      <c r="Y103" s="165"/>
      <c r="Z103" s="165"/>
      <c r="AA103" s="40"/>
      <c r="AB103" s="40"/>
      <c r="AC103" s="165"/>
      <c r="AD103" s="165"/>
      <c r="AE103" s="165"/>
      <c r="AF103" s="165"/>
      <c r="AG103" s="40"/>
      <c r="AH103" s="40"/>
      <c r="AI103" s="40"/>
      <c r="AJ103" s="40"/>
    </row>
    <row r="104" spans="2:36" ht="15.75" x14ac:dyDescent="0.25">
      <c r="C104" s="649"/>
      <c r="D104" s="271" t="s">
        <v>139</v>
      </c>
      <c r="E104" s="45" t="s">
        <v>224</v>
      </c>
      <c r="F104" s="4"/>
      <c r="G104" s="4"/>
      <c r="H104" s="4"/>
      <c r="I104" s="4"/>
      <c r="J104" s="4"/>
      <c r="K104" s="2"/>
      <c r="L104" s="2"/>
      <c r="M104" s="2"/>
      <c r="N104" s="165"/>
      <c r="O104" s="40"/>
      <c r="P104" s="40"/>
      <c r="Q104" s="165"/>
      <c r="R104" s="165"/>
      <c r="S104" s="165"/>
      <c r="T104" s="165"/>
      <c r="U104" s="40"/>
      <c r="V104" s="40"/>
      <c r="W104" s="165"/>
      <c r="X104" s="165"/>
      <c r="Y104" s="165"/>
      <c r="Z104" s="165"/>
      <c r="AA104" s="40"/>
      <c r="AB104" s="40"/>
      <c r="AC104" s="165"/>
      <c r="AD104" s="165"/>
      <c r="AE104" s="165"/>
      <c r="AF104" s="165"/>
      <c r="AG104" s="40"/>
      <c r="AH104" s="40"/>
      <c r="AI104" s="40"/>
      <c r="AJ104" s="40"/>
    </row>
    <row r="105" spans="2:36" ht="31.5" x14ac:dyDescent="0.25">
      <c r="B105" s="161">
        <v>18</v>
      </c>
      <c r="C105" s="647">
        <v>23</v>
      </c>
      <c r="D105" s="273" t="s">
        <v>167</v>
      </c>
      <c r="E105" s="275" t="s">
        <v>89</v>
      </c>
      <c r="F105" s="276" t="s">
        <v>2307</v>
      </c>
      <c r="G105" s="4" t="s">
        <v>225</v>
      </c>
      <c r="H105" s="4" t="s">
        <v>853</v>
      </c>
      <c r="I105" s="4" t="s">
        <v>787</v>
      </c>
      <c r="J105" s="2" t="s">
        <v>73</v>
      </c>
      <c r="K105" s="2" t="s">
        <v>227</v>
      </c>
      <c r="L105" s="2" t="s">
        <v>226</v>
      </c>
      <c r="M105" s="2"/>
      <c r="N105" s="165" t="s">
        <v>1215</v>
      </c>
      <c r="O105" s="40"/>
      <c r="P105" s="40"/>
      <c r="Q105" s="165" t="s">
        <v>1215</v>
      </c>
      <c r="R105" s="165"/>
      <c r="S105" s="165"/>
      <c r="T105" s="165"/>
      <c r="U105" s="40"/>
      <c r="V105" s="40"/>
      <c r="W105" s="165"/>
      <c r="X105" s="165" t="s">
        <v>1215</v>
      </c>
      <c r="Y105" s="165"/>
      <c r="Z105" s="165"/>
      <c r="AA105" s="40"/>
      <c r="AB105" s="40"/>
      <c r="AC105" s="165">
        <v>3</v>
      </c>
      <c r="AD105" s="165"/>
      <c r="AE105" s="165">
        <v>28</v>
      </c>
      <c r="AF105" s="165">
        <v>5</v>
      </c>
      <c r="AG105" s="40"/>
      <c r="AH105" s="40"/>
      <c r="AI105" s="40"/>
      <c r="AJ105" s="40"/>
    </row>
    <row r="106" spans="2:36" ht="15.75" x14ac:dyDescent="0.25">
      <c r="C106" s="648"/>
      <c r="D106" s="271" t="s">
        <v>137</v>
      </c>
      <c r="E106" s="45" t="s">
        <v>228</v>
      </c>
      <c r="F106" s="4"/>
      <c r="G106" s="4"/>
      <c r="H106" s="4"/>
      <c r="I106" s="4"/>
      <c r="J106" s="4"/>
      <c r="K106" s="2"/>
      <c r="L106" s="2"/>
      <c r="M106" s="2"/>
      <c r="N106" s="165"/>
      <c r="O106" s="40"/>
      <c r="P106" s="40"/>
      <c r="Q106" s="165"/>
      <c r="R106" s="165"/>
      <c r="S106" s="165"/>
      <c r="T106" s="165"/>
      <c r="U106" s="40"/>
      <c r="V106" s="40"/>
      <c r="W106" s="165"/>
      <c r="X106" s="165"/>
      <c r="Y106" s="165"/>
      <c r="Z106" s="165"/>
      <c r="AA106" s="40"/>
      <c r="AB106" s="40"/>
      <c r="AC106" s="165"/>
      <c r="AD106" s="165"/>
      <c r="AE106" s="165"/>
      <c r="AF106" s="165"/>
      <c r="AG106" s="40"/>
      <c r="AH106" s="40"/>
      <c r="AI106" s="40"/>
      <c r="AJ106" s="40"/>
    </row>
    <row r="107" spans="2:36" ht="15.75" x14ac:dyDescent="0.25">
      <c r="C107" s="649"/>
      <c r="D107" s="271" t="s">
        <v>139</v>
      </c>
      <c r="E107" s="45" t="s">
        <v>229</v>
      </c>
      <c r="F107" s="4"/>
      <c r="G107" s="4"/>
      <c r="H107" s="4"/>
      <c r="I107" s="4"/>
      <c r="J107" s="4"/>
      <c r="K107" s="2"/>
      <c r="L107" s="2"/>
      <c r="M107" s="2"/>
      <c r="N107" s="165"/>
      <c r="O107" s="40"/>
      <c r="P107" s="40"/>
      <c r="Q107" s="165"/>
      <c r="R107" s="165"/>
      <c r="S107" s="165"/>
      <c r="T107" s="165"/>
      <c r="U107" s="40"/>
      <c r="V107" s="40"/>
      <c r="W107" s="165"/>
      <c r="X107" s="165"/>
      <c r="Y107" s="165"/>
      <c r="Z107" s="165"/>
      <c r="AA107" s="40"/>
      <c r="AB107" s="40"/>
      <c r="AC107" s="165"/>
      <c r="AD107" s="165"/>
      <c r="AE107" s="165"/>
      <c r="AF107" s="165"/>
      <c r="AG107" s="40"/>
      <c r="AH107" s="40"/>
      <c r="AI107" s="40"/>
      <c r="AJ107" s="40"/>
    </row>
    <row r="108" spans="2:36" ht="15.75" x14ac:dyDescent="0.25">
      <c r="B108" s="161">
        <v>116</v>
      </c>
      <c r="C108" s="647">
        <v>24</v>
      </c>
      <c r="D108" s="273" t="s">
        <v>167</v>
      </c>
      <c r="E108" s="275" t="s">
        <v>193</v>
      </c>
      <c r="F108" s="4" t="s">
        <v>261</v>
      </c>
      <c r="G108" s="4" t="s">
        <v>230</v>
      </c>
      <c r="H108" s="4" t="s">
        <v>844</v>
      </c>
      <c r="I108" s="4" t="s">
        <v>772</v>
      </c>
      <c r="J108" s="2" t="s">
        <v>73</v>
      </c>
      <c r="K108" s="2" t="s">
        <v>231</v>
      </c>
      <c r="L108" s="8"/>
      <c r="M108" s="8" t="s">
        <v>232</v>
      </c>
      <c r="N108" s="165" t="s">
        <v>1215</v>
      </c>
      <c r="O108" s="40"/>
      <c r="P108" s="40"/>
      <c r="Q108" s="165" t="s">
        <v>1215</v>
      </c>
      <c r="R108" s="165"/>
      <c r="S108" s="165"/>
      <c r="T108" s="165"/>
      <c r="U108" s="40"/>
      <c r="V108" s="40"/>
      <c r="W108" s="165"/>
      <c r="X108" s="165" t="s">
        <v>1215</v>
      </c>
      <c r="Y108" s="165"/>
      <c r="Z108" s="165"/>
      <c r="AA108" s="40"/>
      <c r="AB108" s="40"/>
      <c r="AC108" s="165">
        <v>4</v>
      </c>
      <c r="AD108" s="165"/>
      <c r="AE108" s="165">
        <v>54</v>
      </c>
      <c r="AF108" s="165">
        <v>6</v>
      </c>
      <c r="AG108" s="40"/>
      <c r="AH108" s="40"/>
      <c r="AI108" s="40"/>
      <c r="AJ108" s="40"/>
    </row>
    <row r="109" spans="2:36" ht="15.75" x14ac:dyDescent="0.25">
      <c r="C109" s="648"/>
      <c r="D109" s="271" t="s">
        <v>238</v>
      </c>
      <c r="E109" s="45" t="s">
        <v>233</v>
      </c>
      <c r="F109" s="4"/>
      <c r="G109" s="4"/>
      <c r="H109" s="4"/>
      <c r="I109" s="4"/>
      <c r="J109" s="4"/>
      <c r="K109" s="2"/>
      <c r="L109" s="2"/>
      <c r="M109" s="2"/>
      <c r="N109" s="165"/>
      <c r="O109" s="40"/>
      <c r="P109" s="40"/>
      <c r="Q109" s="165"/>
      <c r="R109" s="165"/>
      <c r="S109" s="165"/>
      <c r="T109" s="165"/>
      <c r="U109" s="40"/>
      <c r="V109" s="40"/>
      <c r="W109" s="165"/>
      <c r="X109" s="165"/>
      <c r="Y109" s="165"/>
      <c r="Z109" s="165"/>
      <c r="AA109" s="40"/>
      <c r="AB109" s="40"/>
      <c r="AC109" s="165"/>
      <c r="AD109" s="165"/>
      <c r="AE109" s="165"/>
      <c r="AF109" s="165"/>
      <c r="AG109" s="40"/>
      <c r="AH109" s="40"/>
      <c r="AI109" s="40"/>
      <c r="AJ109" s="40"/>
    </row>
    <row r="110" spans="2:36" ht="15.75" x14ac:dyDescent="0.25">
      <c r="C110" s="648"/>
      <c r="D110" s="271" t="s">
        <v>250</v>
      </c>
      <c r="E110" s="45" t="s">
        <v>235</v>
      </c>
      <c r="F110" s="4"/>
      <c r="G110" s="4"/>
      <c r="H110" s="4"/>
      <c r="I110" s="4"/>
      <c r="J110" s="4"/>
      <c r="K110" s="2"/>
      <c r="L110" s="2"/>
      <c r="M110" s="2"/>
      <c r="N110" s="165"/>
      <c r="O110" s="40"/>
      <c r="P110" s="40"/>
      <c r="Q110" s="165"/>
      <c r="R110" s="165"/>
      <c r="S110" s="165"/>
      <c r="T110" s="165"/>
      <c r="U110" s="40"/>
      <c r="V110" s="40"/>
      <c r="W110" s="165"/>
      <c r="X110" s="165"/>
      <c r="Y110" s="165"/>
      <c r="Z110" s="165"/>
      <c r="AA110" s="40"/>
      <c r="AB110" s="40"/>
      <c r="AC110" s="165"/>
      <c r="AD110" s="165"/>
      <c r="AE110" s="165"/>
      <c r="AF110" s="165"/>
      <c r="AG110" s="40"/>
      <c r="AH110" s="40"/>
      <c r="AI110" s="40"/>
      <c r="AJ110" s="40"/>
    </row>
    <row r="111" spans="2:36" ht="15.75" x14ac:dyDescent="0.25">
      <c r="C111" s="649"/>
      <c r="D111" s="271" t="s">
        <v>240</v>
      </c>
      <c r="E111" s="45" t="s">
        <v>234</v>
      </c>
      <c r="F111" s="4"/>
      <c r="G111" s="4"/>
      <c r="H111" s="4"/>
      <c r="I111" s="4"/>
      <c r="J111" s="4"/>
      <c r="K111" s="2"/>
      <c r="L111" s="2"/>
      <c r="M111" s="2"/>
      <c r="N111" s="165"/>
      <c r="O111" s="40"/>
      <c r="P111" s="40"/>
      <c r="Q111" s="165"/>
      <c r="R111" s="165"/>
      <c r="S111" s="165"/>
      <c r="T111" s="165"/>
      <c r="U111" s="40"/>
      <c r="V111" s="40"/>
      <c r="W111" s="165"/>
      <c r="X111" s="165"/>
      <c r="Y111" s="165"/>
      <c r="Z111" s="165"/>
      <c r="AA111" s="40"/>
      <c r="AB111" s="40"/>
      <c r="AC111" s="165"/>
      <c r="AD111" s="165"/>
      <c r="AE111" s="165"/>
      <c r="AF111" s="165"/>
      <c r="AG111" s="40"/>
      <c r="AH111" s="40"/>
      <c r="AI111" s="40"/>
      <c r="AJ111" s="40"/>
    </row>
    <row r="112" spans="2:36" ht="15.75" x14ac:dyDescent="0.25">
      <c r="B112" s="161">
        <v>71</v>
      </c>
      <c r="C112" s="647">
        <v>25</v>
      </c>
      <c r="D112" s="273" t="s">
        <v>167</v>
      </c>
      <c r="E112" s="275" t="s">
        <v>192</v>
      </c>
      <c r="F112" s="4" t="s">
        <v>263</v>
      </c>
      <c r="G112" s="4" t="s">
        <v>236</v>
      </c>
      <c r="H112" s="4" t="s">
        <v>854</v>
      </c>
      <c r="I112" s="4" t="s">
        <v>787</v>
      </c>
      <c r="J112" s="2" t="s">
        <v>73</v>
      </c>
      <c r="K112" s="2" t="s">
        <v>231</v>
      </c>
      <c r="L112" s="2" t="s">
        <v>237</v>
      </c>
      <c r="M112" s="2"/>
      <c r="N112" s="165" t="s">
        <v>1215</v>
      </c>
      <c r="O112" s="40"/>
      <c r="P112" s="40"/>
      <c r="Q112" s="165" t="s">
        <v>1215</v>
      </c>
      <c r="R112" s="165"/>
      <c r="S112" s="165"/>
      <c r="T112" s="165"/>
      <c r="U112" s="40"/>
      <c r="V112" s="40"/>
      <c r="W112" s="165"/>
      <c r="X112" s="165" t="s">
        <v>1215</v>
      </c>
      <c r="Y112" s="165"/>
      <c r="Z112" s="165"/>
      <c r="AA112" s="40"/>
      <c r="AB112" s="40"/>
      <c r="AC112" s="165">
        <v>4</v>
      </c>
      <c r="AD112" s="165"/>
      <c r="AE112" s="165">
        <v>54</v>
      </c>
      <c r="AF112" s="165">
        <v>6</v>
      </c>
      <c r="AG112" s="40"/>
      <c r="AH112" s="40"/>
      <c r="AI112" s="40"/>
      <c r="AJ112" s="40"/>
    </row>
    <row r="113" spans="1:37" ht="15.75" x14ac:dyDescent="0.25">
      <c r="C113" s="648"/>
      <c r="D113" s="271" t="s">
        <v>238</v>
      </c>
      <c r="E113" s="45" t="s">
        <v>241</v>
      </c>
      <c r="F113" s="4"/>
      <c r="G113" s="4"/>
      <c r="H113" s="4"/>
      <c r="I113" s="4"/>
      <c r="J113" s="4"/>
      <c r="K113" s="2"/>
      <c r="L113" s="2"/>
      <c r="M113" s="2"/>
      <c r="N113" s="165"/>
      <c r="O113" s="40"/>
      <c r="P113" s="40"/>
      <c r="Q113" s="165"/>
      <c r="R113" s="165"/>
      <c r="S113" s="165"/>
      <c r="T113" s="165"/>
      <c r="U113" s="40"/>
      <c r="V113" s="40"/>
      <c r="W113" s="165"/>
      <c r="X113" s="165"/>
      <c r="Y113" s="165"/>
      <c r="Z113" s="165"/>
      <c r="AA113" s="40"/>
      <c r="AB113" s="40"/>
      <c r="AC113" s="165"/>
      <c r="AD113" s="165"/>
      <c r="AE113" s="165"/>
      <c r="AF113" s="165"/>
      <c r="AG113" s="40"/>
      <c r="AH113" s="40"/>
      <c r="AI113" s="40"/>
      <c r="AJ113" s="40"/>
    </row>
    <row r="114" spans="1:37" ht="15.75" x14ac:dyDescent="0.25">
      <c r="C114" s="648"/>
      <c r="D114" s="271" t="s">
        <v>239</v>
      </c>
      <c r="E114" s="45" t="s">
        <v>242</v>
      </c>
      <c r="F114" s="4"/>
      <c r="G114" s="4"/>
      <c r="H114" s="4"/>
      <c r="I114" s="4"/>
      <c r="J114" s="4"/>
      <c r="K114" s="2"/>
      <c r="L114" s="2"/>
      <c r="M114" s="2"/>
      <c r="N114" s="165"/>
      <c r="O114" s="40"/>
      <c r="P114" s="40"/>
      <c r="Q114" s="165"/>
      <c r="R114" s="165"/>
      <c r="S114" s="165"/>
      <c r="T114" s="165"/>
      <c r="U114" s="40"/>
      <c r="V114" s="40"/>
      <c r="W114" s="165"/>
      <c r="X114" s="165"/>
      <c r="Y114" s="165"/>
      <c r="Z114" s="165"/>
      <c r="AA114" s="40"/>
      <c r="AB114" s="40"/>
      <c r="AC114" s="165"/>
      <c r="AD114" s="165"/>
      <c r="AE114" s="165"/>
      <c r="AF114" s="165"/>
      <c r="AG114" s="40"/>
      <c r="AH114" s="40"/>
      <c r="AI114" s="40"/>
      <c r="AJ114" s="40"/>
    </row>
    <row r="115" spans="1:37" ht="15.75" x14ac:dyDescent="0.25">
      <c r="C115" s="649"/>
      <c r="D115" s="271" t="s">
        <v>240</v>
      </c>
      <c r="E115" s="45" t="s">
        <v>243</v>
      </c>
      <c r="F115" s="4"/>
      <c r="G115" s="4"/>
      <c r="H115" s="4"/>
      <c r="I115" s="4"/>
      <c r="J115" s="4"/>
      <c r="K115" s="2"/>
      <c r="L115" s="2"/>
      <c r="M115" s="2"/>
      <c r="N115" s="165"/>
      <c r="O115" s="40"/>
      <c r="P115" s="40"/>
      <c r="Q115" s="165"/>
      <c r="R115" s="165"/>
      <c r="S115" s="165"/>
      <c r="T115" s="165"/>
      <c r="U115" s="40"/>
      <c r="V115" s="40"/>
      <c r="W115" s="165"/>
      <c r="X115" s="165"/>
      <c r="Y115" s="165"/>
      <c r="Z115" s="165"/>
      <c r="AA115" s="40"/>
      <c r="AB115" s="40"/>
      <c r="AC115" s="165"/>
      <c r="AD115" s="165"/>
      <c r="AE115" s="165"/>
      <c r="AF115" s="165"/>
      <c r="AG115" s="40"/>
      <c r="AH115" s="40"/>
      <c r="AI115" s="40"/>
      <c r="AJ115" s="40"/>
    </row>
    <row r="116" spans="1:37" ht="31.5" x14ac:dyDescent="0.25">
      <c r="A116" s="161">
        <v>3</v>
      </c>
      <c r="C116" s="647">
        <v>26</v>
      </c>
      <c r="D116" s="273" t="s">
        <v>167</v>
      </c>
      <c r="E116" s="275" t="s">
        <v>217</v>
      </c>
      <c r="F116" s="277" t="s">
        <v>2308</v>
      </c>
      <c r="G116" s="4" t="s">
        <v>376</v>
      </c>
      <c r="H116" s="4" t="s">
        <v>855</v>
      </c>
      <c r="I116" s="4" t="s">
        <v>772</v>
      </c>
      <c r="J116" s="2" t="s">
        <v>73</v>
      </c>
      <c r="K116" s="2" t="s">
        <v>348</v>
      </c>
      <c r="L116" s="8"/>
      <c r="M116" s="8" t="s">
        <v>349</v>
      </c>
      <c r="N116" s="165" t="s">
        <v>1215</v>
      </c>
      <c r="O116" s="40"/>
      <c r="P116" s="40"/>
      <c r="Q116" s="165" t="s">
        <v>1215</v>
      </c>
      <c r="R116" s="165"/>
      <c r="S116" s="165"/>
      <c r="T116" s="165"/>
      <c r="U116" s="40"/>
      <c r="V116" s="40"/>
      <c r="W116" s="165"/>
      <c r="X116" s="165" t="s">
        <v>1215</v>
      </c>
      <c r="Y116" s="165"/>
      <c r="Z116" s="165"/>
      <c r="AA116" s="40"/>
      <c r="AB116" s="40"/>
      <c r="AC116" s="165">
        <v>5</v>
      </c>
      <c r="AD116" s="165"/>
      <c r="AE116" s="165">
        <v>67</v>
      </c>
      <c r="AF116" s="165">
        <v>4</v>
      </c>
      <c r="AG116" s="40"/>
      <c r="AH116" s="40"/>
      <c r="AI116" s="40"/>
      <c r="AJ116" s="40"/>
      <c r="AK116" s="171" t="s">
        <v>382</v>
      </c>
    </row>
    <row r="117" spans="1:37" ht="15.75" x14ac:dyDescent="0.25">
      <c r="C117" s="648"/>
      <c r="D117" s="271" t="s">
        <v>381</v>
      </c>
      <c r="E117" s="45" t="s">
        <v>377</v>
      </c>
      <c r="F117" s="4"/>
      <c r="G117" s="4"/>
      <c r="H117" s="4"/>
      <c r="I117" s="4"/>
      <c r="J117" s="4"/>
      <c r="K117" s="2"/>
      <c r="L117" s="2"/>
      <c r="M117" s="2"/>
      <c r="N117" s="165"/>
      <c r="O117" s="40"/>
      <c r="P117" s="40"/>
      <c r="Q117" s="165"/>
      <c r="R117" s="165"/>
      <c r="S117" s="165"/>
      <c r="T117" s="165"/>
      <c r="U117" s="40"/>
      <c r="V117" s="40"/>
      <c r="W117" s="165"/>
      <c r="X117" s="165"/>
      <c r="Y117" s="165"/>
      <c r="Z117" s="165"/>
      <c r="AA117" s="40"/>
      <c r="AB117" s="40"/>
      <c r="AC117" s="165"/>
      <c r="AD117" s="165"/>
      <c r="AE117" s="165"/>
      <c r="AF117" s="165"/>
      <c r="AG117" s="40"/>
      <c r="AH117" s="40"/>
      <c r="AI117" s="40"/>
      <c r="AJ117" s="40"/>
    </row>
    <row r="118" spans="1:37" ht="15.75" x14ac:dyDescent="0.25">
      <c r="C118" s="648"/>
      <c r="D118" s="271" t="s">
        <v>213</v>
      </c>
      <c r="E118" s="45" t="s">
        <v>378</v>
      </c>
      <c r="F118" s="4"/>
      <c r="G118" s="4"/>
      <c r="H118" s="4"/>
      <c r="I118" s="4"/>
      <c r="J118" s="4"/>
      <c r="K118" s="2"/>
      <c r="L118" s="2"/>
      <c r="M118" s="2"/>
      <c r="N118" s="165"/>
      <c r="O118" s="40"/>
      <c r="P118" s="40"/>
      <c r="Q118" s="165"/>
      <c r="R118" s="165"/>
      <c r="S118" s="165"/>
      <c r="T118" s="165"/>
      <c r="U118" s="40"/>
      <c r="V118" s="40"/>
      <c r="W118" s="165"/>
      <c r="X118" s="165"/>
      <c r="Y118" s="165"/>
      <c r="Z118" s="165"/>
      <c r="AA118" s="40"/>
      <c r="AB118" s="40"/>
      <c r="AC118" s="165"/>
      <c r="AD118" s="165"/>
      <c r="AE118" s="165"/>
      <c r="AF118" s="165"/>
      <c r="AG118" s="40"/>
      <c r="AH118" s="40"/>
      <c r="AI118" s="40"/>
      <c r="AJ118" s="40"/>
    </row>
    <row r="119" spans="1:37" ht="15.75" x14ac:dyDescent="0.25">
      <c r="C119" s="648"/>
      <c r="D119" s="271" t="s">
        <v>314</v>
      </c>
      <c r="E119" s="45" t="s">
        <v>379</v>
      </c>
      <c r="F119" s="4"/>
      <c r="G119" s="4"/>
      <c r="H119" s="4"/>
      <c r="I119" s="4"/>
      <c r="J119" s="4"/>
      <c r="K119" s="2"/>
      <c r="L119" s="2"/>
      <c r="M119" s="2"/>
      <c r="N119" s="165"/>
      <c r="O119" s="40"/>
      <c r="P119" s="40"/>
      <c r="Q119" s="165"/>
      <c r="R119" s="165"/>
      <c r="S119" s="165"/>
      <c r="T119" s="165"/>
      <c r="U119" s="40"/>
      <c r="V119" s="40"/>
      <c r="W119" s="165"/>
      <c r="X119" s="165"/>
      <c r="Y119" s="165"/>
      <c r="Z119" s="165"/>
      <c r="AA119" s="40"/>
      <c r="AB119" s="40"/>
      <c r="AC119" s="165"/>
      <c r="AD119" s="165"/>
      <c r="AE119" s="165"/>
      <c r="AF119" s="165"/>
      <c r="AG119" s="40"/>
      <c r="AH119" s="40"/>
      <c r="AI119" s="40"/>
      <c r="AJ119" s="40"/>
    </row>
    <row r="120" spans="1:37" ht="15.75" x14ac:dyDescent="0.25">
      <c r="C120" s="649"/>
      <c r="D120" s="271" t="s">
        <v>314</v>
      </c>
      <c r="E120" s="45" t="s">
        <v>380</v>
      </c>
      <c r="F120" s="2"/>
      <c r="G120" s="2"/>
      <c r="H120" s="2"/>
      <c r="I120" s="2"/>
      <c r="J120" s="2"/>
      <c r="K120" s="2"/>
      <c r="L120" s="2"/>
      <c r="M120" s="2"/>
      <c r="N120" s="165"/>
      <c r="O120" s="40"/>
      <c r="P120" s="40"/>
      <c r="Q120" s="165"/>
      <c r="R120" s="165"/>
      <c r="S120" s="165"/>
      <c r="T120" s="165"/>
      <c r="U120" s="40"/>
      <c r="V120" s="40"/>
      <c r="W120" s="165"/>
      <c r="X120" s="165"/>
      <c r="Y120" s="165"/>
      <c r="Z120" s="165"/>
      <c r="AA120" s="40"/>
      <c r="AB120" s="40"/>
      <c r="AC120" s="165"/>
      <c r="AD120" s="165"/>
      <c r="AE120" s="165"/>
      <c r="AF120" s="165"/>
      <c r="AG120" s="40"/>
      <c r="AH120" s="40"/>
      <c r="AI120" s="40"/>
      <c r="AJ120" s="40"/>
    </row>
    <row r="121" spans="1:37" ht="15.75" x14ac:dyDescent="0.25">
      <c r="B121" s="161">
        <v>19</v>
      </c>
      <c r="C121" s="647">
        <v>27</v>
      </c>
      <c r="D121" s="273" t="s">
        <v>167</v>
      </c>
      <c r="E121" s="275" t="s">
        <v>98</v>
      </c>
      <c r="F121" s="4" t="s">
        <v>99</v>
      </c>
      <c r="G121" s="9">
        <v>35192006998</v>
      </c>
      <c r="H121" s="47">
        <v>44418</v>
      </c>
      <c r="I121" s="4" t="s">
        <v>772</v>
      </c>
      <c r="J121" s="2" t="s">
        <v>73</v>
      </c>
      <c r="K121" s="2" t="s">
        <v>383</v>
      </c>
      <c r="L121" s="2" t="s">
        <v>384</v>
      </c>
      <c r="M121" s="2"/>
      <c r="N121" s="165" t="s">
        <v>1215</v>
      </c>
      <c r="O121" s="40"/>
      <c r="P121" s="40"/>
      <c r="Q121" s="165" t="s">
        <v>1215</v>
      </c>
      <c r="R121" s="165"/>
      <c r="S121" s="165"/>
      <c r="T121" s="165"/>
      <c r="U121" s="40"/>
      <c r="V121" s="40"/>
      <c r="W121" s="165"/>
      <c r="X121" s="165" t="s">
        <v>1215</v>
      </c>
      <c r="Y121" s="165"/>
      <c r="Z121" s="165"/>
      <c r="AA121" s="40"/>
      <c r="AB121" s="40"/>
      <c r="AC121" s="165">
        <v>4</v>
      </c>
      <c r="AD121" s="165"/>
      <c r="AE121" s="165">
        <v>67</v>
      </c>
      <c r="AF121" s="165">
        <v>3</v>
      </c>
      <c r="AG121" s="40"/>
      <c r="AH121" s="40"/>
      <c r="AI121" s="40"/>
      <c r="AJ121" s="40"/>
      <c r="AK121" s="171" t="s">
        <v>101</v>
      </c>
    </row>
    <row r="122" spans="1:37" ht="15.75" x14ac:dyDescent="0.25">
      <c r="C122" s="648"/>
      <c r="D122" s="271" t="s">
        <v>385</v>
      </c>
      <c r="E122" s="45" t="s">
        <v>386</v>
      </c>
      <c r="F122" s="9"/>
      <c r="G122" s="9"/>
      <c r="H122" s="9"/>
      <c r="I122" s="9"/>
      <c r="J122" s="9"/>
      <c r="K122" s="2"/>
      <c r="L122" s="2"/>
      <c r="M122" s="2"/>
      <c r="N122" s="165"/>
      <c r="O122" s="40"/>
      <c r="P122" s="40"/>
      <c r="Q122" s="165"/>
      <c r="R122" s="165"/>
      <c r="S122" s="165"/>
      <c r="T122" s="165"/>
      <c r="U122" s="40"/>
      <c r="V122" s="40"/>
      <c r="W122" s="165"/>
      <c r="X122" s="165"/>
      <c r="Y122" s="165"/>
      <c r="Z122" s="165"/>
      <c r="AA122" s="40"/>
      <c r="AB122" s="40"/>
      <c r="AC122" s="165"/>
      <c r="AD122" s="165"/>
      <c r="AE122" s="165"/>
      <c r="AF122" s="165"/>
      <c r="AG122" s="40"/>
      <c r="AH122" s="40"/>
      <c r="AI122" s="40"/>
      <c r="AJ122" s="40"/>
    </row>
    <row r="123" spans="1:37" ht="15.75" x14ac:dyDescent="0.25">
      <c r="C123" s="648"/>
      <c r="D123" s="271" t="s">
        <v>314</v>
      </c>
      <c r="E123" s="45" t="s">
        <v>387</v>
      </c>
      <c r="F123" s="9"/>
      <c r="G123" s="9"/>
      <c r="H123" s="9"/>
      <c r="I123" s="9"/>
      <c r="J123" s="9"/>
      <c r="K123" s="2"/>
      <c r="L123" s="2"/>
      <c r="M123" s="2"/>
      <c r="N123" s="165"/>
      <c r="O123" s="40"/>
      <c r="P123" s="40"/>
      <c r="Q123" s="165"/>
      <c r="R123" s="165"/>
      <c r="S123" s="165"/>
      <c r="T123" s="165"/>
      <c r="U123" s="40"/>
      <c r="V123" s="40"/>
      <c r="W123" s="165"/>
      <c r="X123" s="165"/>
      <c r="Y123" s="165"/>
      <c r="Z123" s="165"/>
      <c r="AA123" s="40"/>
      <c r="AB123" s="40"/>
      <c r="AC123" s="165"/>
      <c r="AD123" s="165"/>
      <c r="AE123" s="165"/>
      <c r="AF123" s="165"/>
      <c r="AG123" s="40"/>
      <c r="AH123" s="40"/>
      <c r="AI123" s="40"/>
      <c r="AJ123" s="40"/>
    </row>
    <row r="124" spans="1:37" ht="15.75" x14ac:dyDescent="0.25">
      <c r="C124" s="649"/>
      <c r="D124" s="271" t="s">
        <v>314</v>
      </c>
      <c r="E124" s="45" t="s">
        <v>388</v>
      </c>
      <c r="F124" s="9"/>
      <c r="G124" s="9"/>
      <c r="H124" s="9"/>
      <c r="I124" s="9"/>
      <c r="J124" s="9"/>
      <c r="K124" s="2"/>
      <c r="L124" s="2"/>
      <c r="M124" s="2"/>
      <c r="N124" s="165"/>
      <c r="O124" s="40"/>
      <c r="P124" s="40"/>
      <c r="Q124" s="165"/>
      <c r="R124" s="165"/>
      <c r="S124" s="165"/>
      <c r="T124" s="165"/>
      <c r="U124" s="40"/>
      <c r="V124" s="40"/>
      <c r="W124" s="165"/>
      <c r="X124" s="165"/>
      <c r="Y124" s="165"/>
      <c r="Z124" s="165"/>
      <c r="AA124" s="40"/>
      <c r="AB124" s="40"/>
      <c r="AC124" s="165"/>
      <c r="AD124" s="165"/>
      <c r="AE124" s="165"/>
      <c r="AF124" s="165"/>
      <c r="AG124" s="40"/>
      <c r="AH124" s="40"/>
      <c r="AI124" s="40"/>
      <c r="AJ124" s="40"/>
    </row>
    <row r="125" spans="1:37" ht="15.75" x14ac:dyDescent="0.25">
      <c r="B125" s="161">
        <v>20</v>
      </c>
      <c r="C125" s="647">
        <v>28</v>
      </c>
      <c r="D125" s="273" t="s">
        <v>167</v>
      </c>
      <c r="E125" s="275" t="s">
        <v>25</v>
      </c>
      <c r="F125" s="4" t="s">
        <v>50</v>
      </c>
      <c r="G125" s="9">
        <v>168388215</v>
      </c>
      <c r="H125" s="47">
        <v>39781</v>
      </c>
      <c r="I125" s="9" t="s">
        <v>787</v>
      </c>
      <c r="J125" s="2" t="s">
        <v>73</v>
      </c>
      <c r="K125" s="2" t="s">
        <v>389</v>
      </c>
      <c r="L125" s="2" t="s">
        <v>390</v>
      </c>
      <c r="M125" s="2"/>
      <c r="N125" s="165" t="s">
        <v>1215</v>
      </c>
      <c r="O125" s="40"/>
      <c r="P125" s="40"/>
      <c r="Q125" s="165" t="s">
        <v>1215</v>
      </c>
      <c r="R125" s="165"/>
      <c r="S125" s="165"/>
      <c r="T125" s="165"/>
      <c r="U125" s="40"/>
      <c r="V125" s="40"/>
      <c r="W125" s="165"/>
      <c r="X125" s="165" t="s">
        <v>1215</v>
      </c>
      <c r="Y125" s="165"/>
      <c r="Z125" s="165"/>
      <c r="AA125" s="40"/>
      <c r="AB125" s="40"/>
      <c r="AC125" s="165">
        <v>4</v>
      </c>
      <c r="AD125" s="165"/>
      <c r="AE125" s="165">
        <v>67</v>
      </c>
      <c r="AF125" s="165">
        <v>2</v>
      </c>
      <c r="AG125" s="40"/>
      <c r="AH125" s="40"/>
      <c r="AI125" s="40"/>
      <c r="AJ125" s="40"/>
    </row>
    <row r="126" spans="1:37" ht="15.75" x14ac:dyDescent="0.25">
      <c r="C126" s="648"/>
      <c r="D126" s="271" t="s">
        <v>137</v>
      </c>
      <c r="E126" s="45" t="s">
        <v>391</v>
      </c>
      <c r="F126" s="2"/>
      <c r="G126" s="2"/>
      <c r="H126" s="2"/>
      <c r="I126" s="2"/>
      <c r="J126" s="2"/>
      <c r="K126" s="2"/>
      <c r="L126" s="2"/>
      <c r="M126" s="2"/>
      <c r="N126" s="165"/>
      <c r="O126" s="40"/>
      <c r="P126" s="40"/>
      <c r="Q126" s="165"/>
      <c r="R126" s="165"/>
      <c r="S126" s="165"/>
      <c r="T126" s="165"/>
      <c r="U126" s="40"/>
      <c r="V126" s="40"/>
      <c r="W126" s="165"/>
      <c r="X126" s="165"/>
      <c r="Y126" s="165"/>
      <c r="Z126" s="165"/>
      <c r="AA126" s="40"/>
      <c r="AB126" s="40"/>
      <c r="AC126" s="165"/>
      <c r="AD126" s="165"/>
      <c r="AE126" s="165"/>
      <c r="AF126" s="165"/>
      <c r="AG126" s="40"/>
      <c r="AH126" s="40"/>
      <c r="AI126" s="40"/>
      <c r="AJ126" s="40"/>
    </row>
    <row r="127" spans="1:37" ht="15.75" x14ac:dyDescent="0.25">
      <c r="C127" s="648"/>
      <c r="D127" s="271" t="s">
        <v>314</v>
      </c>
      <c r="E127" s="45" t="s">
        <v>392</v>
      </c>
      <c r="F127" s="2"/>
      <c r="G127" s="2"/>
      <c r="H127" s="2"/>
      <c r="I127" s="2"/>
      <c r="J127" s="2"/>
      <c r="K127" s="2"/>
      <c r="L127" s="2"/>
      <c r="M127" s="2"/>
      <c r="N127" s="165"/>
      <c r="O127" s="40"/>
      <c r="P127" s="40"/>
      <c r="Q127" s="165"/>
      <c r="R127" s="165"/>
      <c r="S127" s="165"/>
      <c r="T127" s="165"/>
      <c r="U127" s="40"/>
      <c r="V127" s="40"/>
      <c r="W127" s="165"/>
      <c r="X127" s="165"/>
      <c r="Y127" s="165"/>
      <c r="Z127" s="165"/>
      <c r="AA127" s="40"/>
      <c r="AB127" s="40"/>
      <c r="AC127" s="165"/>
      <c r="AD127" s="165"/>
      <c r="AE127" s="165"/>
      <c r="AF127" s="165"/>
      <c r="AG127" s="40"/>
      <c r="AH127" s="40"/>
      <c r="AI127" s="40"/>
      <c r="AJ127" s="40"/>
    </row>
    <row r="128" spans="1:37" ht="15.75" x14ac:dyDescent="0.25">
      <c r="C128" s="649"/>
      <c r="D128" s="271" t="s">
        <v>314</v>
      </c>
      <c r="E128" s="45" t="s">
        <v>393</v>
      </c>
      <c r="F128" s="2"/>
      <c r="G128" s="2"/>
      <c r="H128" s="2"/>
      <c r="I128" s="2"/>
      <c r="J128" s="2"/>
      <c r="K128" s="2"/>
      <c r="L128" s="2"/>
      <c r="M128" s="2"/>
      <c r="N128" s="165"/>
      <c r="O128" s="40"/>
      <c r="P128" s="40"/>
      <c r="Q128" s="165"/>
      <c r="R128" s="165"/>
      <c r="S128" s="165"/>
      <c r="T128" s="165"/>
      <c r="U128" s="40"/>
      <c r="V128" s="40"/>
      <c r="W128" s="165"/>
      <c r="X128" s="165"/>
      <c r="Y128" s="165"/>
      <c r="Z128" s="165"/>
      <c r="AA128" s="40"/>
      <c r="AB128" s="40"/>
      <c r="AC128" s="165"/>
      <c r="AD128" s="165"/>
      <c r="AE128" s="165"/>
      <c r="AF128" s="165"/>
      <c r="AG128" s="40"/>
      <c r="AH128" s="40"/>
      <c r="AI128" s="40"/>
      <c r="AJ128" s="40"/>
    </row>
    <row r="129" spans="2:36" ht="15.75" x14ac:dyDescent="0.25">
      <c r="B129" s="161">
        <v>21</v>
      </c>
      <c r="C129" s="647">
        <v>29</v>
      </c>
      <c r="D129" s="273" t="s">
        <v>167</v>
      </c>
      <c r="E129" s="275" t="s">
        <v>12</v>
      </c>
      <c r="F129" s="4"/>
      <c r="G129" s="4" t="s">
        <v>394</v>
      </c>
      <c r="H129" s="4" t="s">
        <v>856</v>
      </c>
      <c r="I129" s="4" t="s">
        <v>778</v>
      </c>
      <c r="J129" s="2" t="s">
        <v>73</v>
      </c>
      <c r="K129" s="2" t="s">
        <v>348</v>
      </c>
      <c r="L129" s="2" t="s">
        <v>395</v>
      </c>
      <c r="M129" s="2"/>
      <c r="N129" s="165" t="s">
        <v>1215</v>
      </c>
      <c r="O129" s="40"/>
      <c r="P129" s="40"/>
      <c r="Q129" s="165" t="s">
        <v>1215</v>
      </c>
      <c r="R129" s="165"/>
      <c r="S129" s="165"/>
      <c r="T129" s="165"/>
      <c r="U129" s="40"/>
      <c r="V129" s="40"/>
      <c r="W129" s="165"/>
      <c r="X129" s="165" t="s">
        <v>1215</v>
      </c>
      <c r="Y129" s="165"/>
      <c r="Z129" s="165"/>
      <c r="AA129" s="40"/>
      <c r="AB129" s="40"/>
      <c r="AC129" s="165">
        <v>3</v>
      </c>
      <c r="AD129" s="165"/>
      <c r="AE129" s="165">
        <v>67</v>
      </c>
      <c r="AF129" s="165">
        <v>5</v>
      </c>
      <c r="AG129" s="40"/>
      <c r="AH129" s="40"/>
      <c r="AI129" s="40"/>
      <c r="AJ129" s="40"/>
    </row>
    <row r="130" spans="2:36" ht="15.75" x14ac:dyDescent="0.25">
      <c r="C130" s="648"/>
      <c r="D130" s="271" t="s">
        <v>137</v>
      </c>
      <c r="E130" s="45" t="s">
        <v>396</v>
      </c>
      <c r="F130" s="4"/>
      <c r="G130" s="4"/>
      <c r="H130" s="4"/>
      <c r="I130" s="4"/>
      <c r="J130" s="4"/>
      <c r="K130" s="2"/>
      <c r="L130" s="2"/>
      <c r="M130" s="2"/>
      <c r="N130" s="165"/>
      <c r="O130" s="40"/>
      <c r="P130" s="40"/>
      <c r="Q130" s="165"/>
      <c r="R130" s="165"/>
      <c r="S130" s="165"/>
      <c r="T130" s="165"/>
      <c r="U130" s="40"/>
      <c r="V130" s="40"/>
      <c r="W130" s="165"/>
      <c r="X130" s="165"/>
      <c r="Y130" s="165"/>
      <c r="Z130" s="165"/>
      <c r="AA130" s="40"/>
      <c r="AB130" s="40"/>
      <c r="AC130" s="165"/>
      <c r="AD130" s="165"/>
      <c r="AE130" s="165"/>
      <c r="AF130" s="165"/>
      <c r="AG130" s="40"/>
      <c r="AH130" s="40"/>
      <c r="AI130" s="40"/>
      <c r="AJ130" s="40"/>
    </row>
    <row r="131" spans="2:36" ht="15.75" x14ac:dyDescent="0.25">
      <c r="C131" s="649"/>
      <c r="D131" s="271" t="s">
        <v>314</v>
      </c>
      <c r="E131" s="45" t="s">
        <v>397</v>
      </c>
      <c r="F131" s="4"/>
      <c r="G131" s="4"/>
      <c r="H131" s="4"/>
      <c r="I131" s="4"/>
      <c r="J131" s="4"/>
      <c r="K131" s="2"/>
      <c r="L131" s="2"/>
      <c r="M131" s="2"/>
      <c r="N131" s="165"/>
      <c r="O131" s="40"/>
      <c r="P131" s="40"/>
      <c r="Q131" s="165"/>
      <c r="R131" s="165"/>
      <c r="S131" s="165"/>
      <c r="T131" s="165"/>
      <c r="U131" s="40"/>
      <c r="V131" s="40"/>
      <c r="W131" s="165"/>
      <c r="X131" s="165"/>
      <c r="Y131" s="165"/>
      <c r="Z131" s="165"/>
      <c r="AA131" s="40"/>
      <c r="AB131" s="40"/>
      <c r="AC131" s="165"/>
      <c r="AD131" s="165"/>
      <c r="AE131" s="165"/>
      <c r="AF131" s="165"/>
      <c r="AG131" s="40"/>
      <c r="AH131" s="40"/>
      <c r="AI131" s="40"/>
      <c r="AJ131" s="40"/>
    </row>
    <row r="132" spans="2:36" ht="15.75" x14ac:dyDescent="0.25">
      <c r="B132" s="161">
        <v>72</v>
      </c>
      <c r="C132" s="647">
        <v>30</v>
      </c>
      <c r="D132" s="273" t="s">
        <v>167</v>
      </c>
      <c r="E132" s="275" t="s">
        <v>296</v>
      </c>
      <c r="F132" s="4" t="s">
        <v>305</v>
      </c>
      <c r="G132" s="4" t="s">
        <v>398</v>
      </c>
      <c r="H132" s="4" t="s">
        <v>786</v>
      </c>
      <c r="I132" s="4" t="s">
        <v>772</v>
      </c>
      <c r="J132" s="2" t="s">
        <v>73</v>
      </c>
      <c r="K132" s="2" t="s">
        <v>369</v>
      </c>
      <c r="L132" s="2" t="s">
        <v>399</v>
      </c>
      <c r="M132" s="2"/>
      <c r="N132" s="165" t="s">
        <v>1215</v>
      </c>
      <c r="O132" s="40"/>
      <c r="P132" s="40"/>
      <c r="Q132" s="165" t="s">
        <v>1215</v>
      </c>
      <c r="R132" s="165"/>
      <c r="S132" s="165"/>
      <c r="T132" s="165"/>
      <c r="U132" s="40"/>
      <c r="V132" s="40"/>
      <c r="W132" s="165"/>
      <c r="X132" s="165" t="s">
        <v>1215</v>
      </c>
      <c r="Y132" s="165"/>
      <c r="Z132" s="165"/>
      <c r="AA132" s="40"/>
      <c r="AB132" s="40"/>
      <c r="AC132" s="165">
        <v>4</v>
      </c>
      <c r="AD132" s="165"/>
      <c r="AE132" s="165">
        <v>67</v>
      </c>
      <c r="AF132" s="165">
        <v>5</v>
      </c>
      <c r="AG132" s="40"/>
      <c r="AH132" s="40"/>
      <c r="AI132" s="40"/>
      <c r="AJ132" s="40"/>
    </row>
    <row r="133" spans="2:36" ht="15.75" x14ac:dyDescent="0.25">
      <c r="C133" s="648"/>
      <c r="D133" s="271" t="s">
        <v>213</v>
      </c>
      <c r="E133" s="45" t="s">
        <v>400</v>
      </c>
      <c r="F133" s="4"/>
      <c r="G133" s="4"/>
      <c r="H133" s="4"/>
      <c r="I133" s="4"/>
      <c r="J133" s="4"/>
      <c r="K133" s="2"/>
      <c r="L133" s="2"/>
      <c r="M133" s="2"/>
      <c r="N133" s="165"/>
      <c r="O133" s="40"/>
      <c r="P133" s="40"/>
      <c r="Q133" s="165"/>
      <c r="R133" s="165"/>
      <c r="S133" s="165"/>
      <c r="T133" s="165"/>
      <c r="U133" s="40"/>
      <c r="V133" s="40"/>
      <c r="W133" s="165"/>
      <c r="X133" s="165"/>
      <c r="Y133" s="165"/>
      <c r="Z133" s="165"/>
      <c r="AA133" s="40"/>
      <c r="AB133" s="40"/>
      <c r="AC133" s="165"/>
      <c r="AD133" s="165"/>
      <c r="AE133" s="165"/>
      <c r="AF133" s="165"/>
      <c r="AG133" s="40"/>
      <c r="AH133" s="40"/>
      <c r="AI133" s="40"/>
      <c r="AJ133" s="40"/>
    </row>
    <row r="134" spans="2:36" ht="15.75" x14ac:dyDescent="0.25">
      <c r="C134" s="648"/>
      <c r="D134" s="271" t="s">
        <v>139</v>
      </c>
      <c r="E134" s="45" t="s">
        <v>401</v>
      </c>
      <c r="F134" s="4"/>
      <c r="G134" s="4"/>
      <c r="H134" s="4"/>
      <c r="I134" s="4"/>
      <c r="J134" s="4"/>
      <c r="K134" s="2"/>
      <c r="L134" s="2"/>
      <c r="M134" s="2"/>
      <c r="N134" s="165"/>
      <c r="O134" s="40"/>
      <c r="P134" s="40"/>
      <c r="Q134" s="165"/>
      <c r="R134" s="165"/>
      <c r="S134" s="165"/>
      <c r="T134" s="165"/>
      <c r="U134" s="40"/>
      <c r="V134" s="40"/>
      <c r="W134" s="165"/>
      <c r="X134" s="165"/>
      <c r="Y134" s="165"/>
      <c r="Z134" s="165"/>
      <c r="AA134" s="40"/>
      <c r="AB134" s="40"/>
      <c r="AC134" s="165"/>
      <c r="AD134" s="165"/>
      <c r="AE134" s="165"/>
      <c r="AF134" s="165"/>
      <c r="AG134" s="40"/>
      <c r="AH134" s="40"/>
      <c r="AI134" s="40"/>
      <c r="AJ134" s="40"/>
    </row>
    <row r="135" spans="2:36" ht="15.75" x14ac:dyDescent="0.25">
      <c r="C135" s="649"/>
      <c r="D135" s="271" t="s">
        <v>139</v>
      </c>
      <c r="E135" s="45" t="s">
        <v>402</v>
      </c>
      <c r="F135" s="4"/>
      <c r="G135" s="4"/>
      <c r="H135" s="4"/>
      <c r="I135" s="4"/>
      <c r="J135" s="4"/>
      <c r="K135" s="2"/>
      <c r="L135" s="2"/>
      <c r="M135" s="2"/>
      <c r="N135" s="165"/>
      <c r="O135" s="40"/>
      <c r="P135" s="40"/>
      <c r="Q135" s="165"/>
      <c r="R135" s="165"/>
      <c r="S135" s="165"/>
      <c r="T135" s="165"/>
      <c r="U135" s="40"/>
      <c r="V135" s="40"/>
      <c r="W135" s="165"/>
      <c r="X135" s="165"/>
      <c r="Y135" s="165"/>
      <c r="Z135" s="165"/>
      <c r="AA135" s="40"/>
      <c r="AB135" s="40"/>
      <c r="AC135" s="165"/>
      <c r="AD135" s="165"/>
      <c r="AE135" s="165"/>
      <c r="AF135" s="165"/>
      <c r="AG135" s="40"/>
      <c r="AH135" s="40"/>
      <c r="AI135" s="40"/>
      <c r="AJ135" s="40"/>
    </row>
    <row r="136" spans="2:36" ht="15.75" x14ac:dyDescent="0.25">
      <c r="B136" s="161">
        <v>22</v>
      </c>
      <c r="C136" s="647">
        <v>31</v>
      </c>
      <c r="D136" s="273" t="s">
        <v>167</v>
      </c>
      <c r="E136" s="275" t="s">
        <v>299</v>
      </c>
      <c r="F136" s="4" t="s">
        <v>178</v>
      </c>
      <c r="G136" s="4" t="s">
        <v>403</v>
      </c>
      <c r="H136" s="4" t="s">
        <v>857</v>
      </c>
      <c r="I136" s="4" t="s">
        <v>772</v>
      </c>
      <c r="J136" s="2" t="s">
        <v>73</v>
      </c>
      <c r="K136" s="2" t="s">
        <v>369</v>
      </c>
      <c r="L136" s="2" t="s">
        <v>404</v>
      </c>
      <c r="M136" s="2"/>
      <c r="N136" s="165" t="s">
        <v>1215</v>
      </c>
      <c r="O136" s="40"/>
      <c r="P136" s="40"/>
      <c r="Q136" s="165" t="s">
        <v>1215</v>
      </c>
      <c r="R136" s="165"/>
      <c r="S136" s="165"/>
      <c r="T136" s="165"/>
      <c r="U136" s="40"/>
      <c r="V136" s="40"/>
      <c r="W136" s="165"/>
      <c r="X136" s="165" t="s">
        <v>1215</v>
      </c>
      <c r="Y136" s="165"/>
      <c r="Z136" s="165"/>
      <c r="AA136" s="40"/>
      <c r="AB136" s="40"/>
      <c r="AC136" s="165">
        <v>4</v>
      </c>
      <c r="AD136" s="165"/>
      <c r="AE136" s="165">
        <v>54</v>
      </c>
      <c r="AF136" s="165">
        <v>3</v>
      </c>
      <c r="AG136" s="40"/>
      <c r="AH136" s="40"/>
      <c r="AI136" s="40"/>
      <c r="AJ136" s="40"/>
    </row>
    <row r="137" spans="2:36" ht="15.75" x14ac:dyDescent="0.25">
      <c r="C137" s="648"/>
      <c r="D137" s="271" t="s">
        <v>213</v>
      </c>
      <c r="E137" s="45" t="s">
        <v>405</v>
      </c>
      <c r="F137" s="4"/>
      <c r="G137" s="4"/>
      <c r="H137" s="4"/>
      <c r="I137" s="4"/>
      <c r="J137" s="4"/>
      <c r="K137" s="2"/>
      <c r="L137" s="2"/>
      <c r="M137" s="2"/>
      <c r="N137" s="165"/>
      <c r="O137" s="40"/>
      <c r="P137" s="40"/>
      <c r="Q137" s="165"/>
      <c r="R137" s="165"/>
      <c r="S137" s="165"/>
      <c r="T137" s="165"/>
      <c r="U137" s="40"/>
      <c r="V137" s="40"/>
      <c r="W137" s="165"/>
      <c r="X137" s="165"/>
      <c r="Y137" s="165"/>
      <c r="Z137" s="165"/>
      <c r="AA137" s="40"/>
      <c r="AB137" s="40"/>
      <c r="AC137" s="165"/>
      <c r="AD137" s="165"/>
      <c r="AE137" s="165"/>
      <c r="AF137" s="165"/>
      <c r="AG137" s="40"/>
      <c r="AH137" s="40"/>
      <c r="AI137" s="40"/>
      <c r="AJ137" s="40"/>
    </row>
    <row r="138" spans="2:36" ht="15.75" x14ac:dyDescent="0.25">
      <c r="C138" s="648"/>
      <c r="D138" s="271" t="s">
        <v>139</v>
      </c>
      <c r="E138" s="45" t="s">
        <v>406</v>
      </c>
      <c r="F138" s="4"/>
      <c r="G138" s="4"/>
      <c r="H138" s="4"/>
      <c r="I138" s="4"/>
      <c r="J138" s="4"/>
      <c r="K138" s="2"/>
      <c r="L138" s="2"/>
      <c r="M138" s="2"/>
      <c r="N138" s="165"/>
      <c r="O138" s="40"/>
      <c r="P138" s="40"/>
      <c r="Q138" s="165"/>
      <c r="R138" s="165"/>
      <c r="S138" s="165"/>
      <c r="T138" s="165"/>
      <c r="U138" s="40"/>
      <c r="V138" s="40"/>
      <c r="W138" s="165"/>
      <c r="X138" s="165"/>
      <c r="Y138" s="165"/>
      <c r="Z138" s="165"/>
      <c r="AA138" s="40"/>
      <c r="AB138" s="40"/>
      <c r="AC138" s="165"/>
      <c r="AD138" s="165"/>
      <c r="AE138" s="165"/>
      <c r="AF138" s="165"/>
      <c r="AG138" s="40"/>
      <c r="AH138" s="40"/>
      <c r="AI138" s="40"/>
      <c r="AJ138" s="40"/>
    </row>
    <row r="139" spans="2:36" ht="15.75" x14ac:dyDescent="0.25">
      <c r="C139" s="649"/>
      <c r="D139" s="271" t="s">
        <v>139</v>
      </c>
      <c r="E139" s="45" t="s">
        <v>407</v>
      </c>
      <c r="F139" s="4"/>
      <c r="G139" s="4"/>
      <c r="H139" s="4"/>
      <c r="I139" s="4"/>
      <c r="J139" s="4"/>
      <c r="K139" s="2"/>
      <c r="L139" s="2"/>
      <c r="M139" s="2"/>
      <c r="N139" s="165"/>
      <c r="O139" s="40"/>
      <c r="P139" s="40"/>
      <c r="Q139" s="165"/>
      <c r="R139" s="165"/>
      <c r="S139" s="165"/>
      <c r="T139" s="165"/>
      <c r="U139" s="40"/>
      <c r="V139" s="40"/>
      <c r="W139" s="165"/>
      <c r="X139" s="165"/>
      <c r="Y139" s="165"/>
      <c r="Z139" s="165"/>
      <c r="AA139" s="40"/>
      <c r="AB139" s="40"/>
      <c r="AC139" s="165"/>
      <c r="AD139" s="165"/>
      <c r="AE139" s="165"/>
      <c r="AF139" s="165"/>
      <c r="AG139" s="40"/>
      <c r="AH139" s="40"/>
      <c r="AI139" s="40"/>
      <c r="AJ139" s="40"/>
    </row>
    <row r="140" spans="2:36" ht="15.75" x14ac:dyDescent="0.25">
      <c r="B140" s="161">
        <v>73</v>
      </c>
      <c r="C140" s="647">
        <v>32</v>
      </c>
      <c r="D140" s="273" t="s">
        <v>167</v>
      </c>
      <c r="E140" s="275" t="s">
        <v>306</v>
      </c>
      <c r="F140" s="4" t="s">
        <v>304</v>
      </c>
      <c r="G140" s="4" t="s">
        <v>408</v>
      </c>
      <c r="H140" s="4" t="s">
        <v>858</v>
      </c>
      <c r="I140" s="4" t="s">
        <v>787</v>
      </c>
      <c r="J140" s="2" t="s">
        <v>73</v>
      </c>
      <c r="K140" s="2" t="s">
        <v>369</v>
      </c>
      <c r="L140" s="2" t="s">
        <v>409</v>
      </c>
      <c r="M140" s="2"/>
      <c r="N140" s="165" t="s">
        <v>1215</v>
      </c>
      <c r="O140" s="40"/>
      <c r="P140" s="40"/>
      <c r="Q140" s="165" t="s">
        <v>1215</v>
      </c>
      <c r="R140" s="165"/>
      <c r="S140" s="165"/>
      <c r="T140" s="165"/>
      <c r="U140" s="40"/>
      <c r="V140" s="40"/>
      <c r="W140" s="165"/>
      <c r="X140" s="165" t="s">
        <v>1215</v>
      </c>
      <c r="Y140" s="165"/>
      <c r="Z140" s="165"/>
      <c r="AA140" s="40"/>
      <c r="AB140" s="40"/>
      <c r="AC140" s="165">
        <v>4</v>
      </c>
      <c r="AD140" s="165"/>
      <c r="AE140" s="165">
        <v>67</v>
      </c>
      <c r="AF140" s="165">
        <v>6</v>
      </c>
      <c r="AG140" s="40"/>
      <c r="AH140" s="40"/>
      <c r="AI140" s="40"/>
      <c r="AJ140" s="40"/>
    </row>
    <row r="141" spans="2:36" ht="15.75" x14ac:dyDescent="0.25">
      <c r="C141" s="648"/>
      <c r="D141" s="271" t="s">
        <v>137</v>
      </c>
      <c r="E141" s="45" t="s">
        <v>410</v>
      </c>
      <c r="F141" s="4"/>
      <c r="G141" s="4"/>
      <c r="H141" s="4"/>
      <c r="I141" s="4"/>
      <c r="J141" s="4"/>
      <c r="K141" s="2"/>
      <c r="L141" s="2"/>
      <c r="M141" s="2"/>
      <c r="N141" s="165"/>
      <c r="O141" s="40"/>
      <c r="P141" s="40"/>
      <c r="Q141" s="165"/>
      <c r="R141" s="165"/>
      <c r="S141" s="165"/>
      <c r="T141" s="165"/>
      <c r="U141" s="40"/>
      <c r="V141" s="40"/>
      <c r="W141" s="165"/>
      <c r="X141" s="165"/>
      <c r="Y141" s="165"/>
      <c r="Z141" s="165"/>
      <c r="AA141" s="40"/>
      <c r="AB141" s="40"/>
      <c r="AC141" s="165"/>
      <c r="AD141" s="165"/>
      <c r="AE141" s="165"/>
      <c r="AF141" s="165"/>
      <c r="AG141" s="40"/>
      <c r="AH141" s="40"/>
      <c r="AI141" s="40"/>
      <c r="AJ141" s="40"/>
    </row>
    <row r="142" spans="2:36" ht="15.75" x14ac:dyDescent="0.25">
      <c r="C142" s="648"/>
      <c r="D142" s="271" t="s">
        <v>139</v>
      </c>
      <c r="E142" s="45" t="s">
        <v>411</v>
      </c>
      <c r="F142" s="4"/>
      <c r="G142" s="4"/>
      <c r="H142" s="4"/>
      <c r="I142" s="4"/>
      <c r="J142" s="4"/>
      <c r="K142" s="2"/>
      <c r="L142" s="2"/>
      <c r="M142" s="2"/>
      <c r="N142" s="165"/>
      <c r="O142" s="40"/>
      <c r="P142" s="40"/>
      <c r="Q142" s="165"/>
      <c r="R142" s="165"/>
      <c r="S142" s="165"/>
      <c r="T142" s="165"/>
      <c r="U142" s="40"/>
      <c r="V142" s="40"/>
      <c r="W142" s="165"/>
      <c r="X142" s="165"/>
      <c r="Y142" s="165"/>
      <c r="Z142" s="165"/>
      <c r="AA142" s="40"/>
      <c r="AB142" s="40"/>
      <c r="AC142" s="165"/>
      <c r="AD142" s="165"/>
      <c r="AE142" s="165"/>
      <c r="AF142" s="165"/>
      <c r="AG142" s="40"/>
      <c r="AH142" s="40"/>
      <c r="AI142" s="40"/>
      <c r="AJ142" s="40"/>
    </row>
    <row r="143" spans="2:36" ht="15.75" x14ac:dyDescent="0.25">
      <c r="C143" s="649"/>
      <c r="D143" s="271" t="s">
        <v>139</v>
      </c>
      <c r="E143" s="45" t="s">
        <v>412</v>
      </c>
      <c r="F143" s="4"/>
      <c r="G143" s="4"/>
      <c r="H143" s="4"/>
      <c r="I143" s="4"/>
      <c r="J143" s="4"/>
      <c r="K143" s="2"/>
      <c r="L143" s="2"/>
      <c r="M143" s="2"/>
      <c r="N143" s="165"/>
      <c r="O143" s="40"/>
      <c r="P143" s="40"/>
      <c r="Q143" s="165"/>
      <c r="R143" s="165"/>
      <c r="S143" s="165"/>
      <c r="T143" s="165"/>
      <c r="U143" s="40"/>
      <c r="V143" s="40"/>
      <c r="W143" s="165"/>
      <c r="X143" s="165"/>
      <c r="Y143" s="165"/>
      <c r="Z143" s="165"/>
      <c r="AA143" s="40"/>
      <c r="AB143" s="40"/>
      <c r="AC143" s="165"/>
      <c r="AD143" s="165"/>
      <c r="AE143" s="165"/>
      <c r="AF143" s="165"/>
      <c r="AG143" s="40"/>
      <c r="AH143" s="40"/>
      <c r="AI143" s="40"/>
      <c r="AJ143" s="40"/>
    </row>
    <row r="144" spans="2:36" ht="15.75" x14ac:dyDescent="0.25">
      <c r="B144" s="161">
        <v>4</v>
      </c>
      <c r="C144" s="647">
        <v>33</v>
      </c>
      <c r="D144" s="273" t="s">
        <v>167</v>
      </c>
      <c r="E144" s="275" t="s">
        <v>416</v>
      </c>
      <c r="F144" s="4" t="s">
        <v>305</v>
      </c>
      <c r="G144" s="4" t="s">
        <v>418</v>
      </c>
      <c r="H144" s="4" t="s">
        <v>859</v>
      </c>
      <c r="I144" s="4" t="s">
        <v>772</v>
      </c>
      <c r="J144" s="2" t="s">
        <v>73</v>
      </c>
      <c r="K144" s="2" t="s">
        <v>419</v>
      </c>
      <c r="L144" s="2" t="s">
        <v>420</v>
      </c>
      <c r="M144" s="2"/>
      <c r="N144" s="165" t="s">
        <v>1215</v>
      </c>
      <c r="O144" s="40"/>
      <c r="P144" s="40"/>
      <c r="Q144" s="165" t="s">
        <v>1215</v>
      </c>
      <c r="R144" s="165"/>
      <c r="S144" s="165"/>
      <c r="T144" s="165"/>
      <c r="U144" s="40"/>
      <c r="V144" s="40"/>
      <c r="W144" s="165"/>
      <c r="X144" s="165" t="s">
        <v>1215</v>
      </c>
      <c r="Y144" s="165"/>
      <c r="Z144" s="165"/>
      <c r="AA144" s="40"/>
      <c r="AB144" s="40"/>
      <c r="AC144" s="165">
        <v>4</v>
      </c>
      <c r="AD144" s="165"/>
      <c r="AE144" s="165">
        <v>54</v>
      </c>
      <c r="AF144" s="165">
        <v>6</v>
      </c>
      <c r="AG144" s="40"/>
      <c r="AH144" s="40"/>
      <c r="AI144" s="40"/>
      <c r="AJ144" s="40"/>
    </row>
    <row r="145" spans="1:36" ht="15.75" x14ac:dyDescent="0.25">
      <c r="C145" s="648"/>
      <c r="D145" s="271" t="s">
        <v>137</v>
      </c>
      <c r="E145" s="45" t="s">
        <v>421</v>
      </c>
      <c r="F145" s="4"/>
      <c r="G145" s="4"/>
      <c r="H145" s="4"/>
      <c r="I145" s="4"/>
      <c r="J145" s="4"/>
      <c r="K145" s="2"/>
      <c r="L145" s="2"/>
      <c r="M145" s="2"/>
      <c r="N145" s="165"/>
      <c r="O145" s="40"/>
      <c r="P145" s="40"/>
      <c r="Q145" s="165"/>
      <c r="R145" s="165"/>
      <c r="S145" s="165"/>
      <c r="T145" s="165"/>
      <c r="U145" s="40"/>
      <c r="V145" s="40"/>
      <c r="W145" s="165"/>
      <c r="X145" s="165"/>
      <c r="Y145" s="165"/>
      <c r="Z145" s="165"/>
      <c r="AA145" s="40"/>
      <c r="AB145" s="40"/>
      <c r="AC145" s="165"/>
      <c r="AD145" s="165"/>
      <c r="AE145" s="165"/>
      <c r="AF145" s="165"/>
      <c r="AG145" s="40"/>
      <c r="AH145" s="40"/>
      <c r="AI145" s="40"/>
      <c r="AJ145" s="40"/>
    </row>
    <row r="146" spans="1:36" ht="15.75" x14ac:dyDescent="0.25">
      <c r="C146" s="648"/>
      <c r="D146" s="271" t="s">
        <v>139</v>
      </c>
      <c r="E146" s="45" t="s">
        <v>422</v>
      </c>
      <c r="F146" s="4"/>
      <c r="G146" s="4"/>
      <c r="H146" s="4"/>
      <c r="I146" s="4"/>
      <c r="J146" s="4"/>
      <c r="K146" s="2"/>
      <c r="L146" s="2"/>
      <c r="M146" s="2"/>
      <c r="N146" s="165"/>
      <c r="O146" s="40"/>
      <c r="P146" s="40"/>
      <c r="Q146" s="165"/>
      <c r="R146" s="165"/>
      <c r="S146" s="165"/>
      <c r="T146" s="165"/>
      <c r="U146" s="40"/>
      <c r="V146" s="40"/>
      <c r="W146" s="165"/>
      <c r="X146" s="165"/>
      <c r="Y146" s="165"/>
      <c r="Z146" s="165"/>
      <c r="AA146" s="40"/>
      <c r="AB146" s="40"/>
      <c r="AC146" s="165"/>
      <c r="AD146" s="165"/>
      <c r="AE146" s="165"/>
      <c r="AF146" s="165"/>
      <c r="AG146" s="40"/>
      <c r="AH146" s="40"/>
      <c r="AI146" s="40"/>
      <c r="AJ146" s="40"/>
    </row>
    <row r="147" spans="1:36" ht="15.75" x14ac:dyDescent="0.25">
      <c r="C147" s="649"/>
      <c r="D147" s="271" t="s">
        <v>139</v>
      </c>
      <c r="E147" s="45" t="s">
        <v>423</v>
      </c>
      <c r="F147" s="4"/>
      <c r="G147" s="4"/>
      <c r="H147" s="4"/>
      <c r="I147" s="4"/>
      <c r="J147" s="4"/>
      <c r="K147" s="2"/>
      <c r="L147" s="2"/>
      <c r="M147" s="2"/>
      <c r="N147" s="165"/>
      <c r="O147" s="40"/>
      <c r="P147" s="40"/>
      <c r="Q147" s="165"/>
      <c r="R147" s="165"/>
      <c r="S147" s="165"/>
      <c r="T147" s="165"/>
      <c r="U147" s="40"/>
      <c r="V147" s="40"/>
      <c r="W147" s="165"/>
      <c r="X147" s="165"/>
      <c r="Y147" s="165"/>
      <c r="Z147" s="165"/>
      <c r="AA147" s="40"/>
      <c r="AB147" s="40"/>
      <c r="AC147" s="165"/>
      <c r="AD147" s="165"/>
      <c r="AE147" s="165"/>
      <c r="AF147" s="165"/>
      <c r="AG147" s="40"/>
      <c r="AH147" s="40"/>
      <c r="AI147" s="40"/>
      <c r="AJ147" s="40"/>
    </row>
    <row r="148" spans="1:36" ht="15.75" x14ac:dyDescent="0.25">
      <c r="B148" s="161">
        <v>74</v>
      </c>
      <c r="C148" s="647">
        <v>34</v>
      </c>
      <c r="D148" s="273" t="s">
        <v>167</v>
      </c>
      <c r="E148" s="275" t="s">
        <v>285</v>
      </c>
      <c r="F148" s="4" t="s">
        <v>304</v>
      </c>
      <c r="G148" s="4" t="s">
        <v>424</v>
      </c>
      <c r="H148" s="4" t="s">
        <v>860</v>
      </c>
      <c r="I148" s="4" t="s">
        <v>778</v>
      </c>
      <c r="J148" s="2" t="s">
        <v>73</v>
      </c>
      <c r="K148" s="2" t="s">
        <v>425</v>
      </c>
      <c r="L148" s="2" t="s">
        <v>426</v>
      </c>
      <c r="M148" s="2"/>
      <c r="N148" s="165" t="s">
        <v>1215</v>
      </c>
      <c r="O148" s="40"/>
      <c r="P148" s="40"/>
      <c r="Q148" s="165" t="s">
        <v>1215</v>
      </c>
      <c r="R148" s="165"/>
      <c r="S148" s="165"/>
      <c r="T148" s="165"/>
      <c r="U148" s="40"/>
      <c r="V148" s="40"/>
      <c r="W148" s="165"/>
      <c r="X148" s="165" t="s">
        <v>1215</v>
      </c>
      <c r="Y148" s="165"/>
      <c r="Z148" s="165"/>
      <c r="AA148" s="40"/>
      <c r="AB148" s="40"/>
      <c r="AC148" s="165">
        <v>3</v>
      </c>
      <c r="AD148" s="165"/>
      <c r="AE148" s="165">
        <v>67</v>
      </c>
      <c r="AF148" s="165">
        <v>5</v>
      </c>
      <c r="AG148" s="40"/>
      <c r="AH148" s="40"/>
      <c r="AI148" s="40"/>
      <c r="AJ148" s="40"/>
    </row>
    <row r="149" spans="1:36" ht="15.75" x14ac:dyDescent="0.25">
      <c r="C149" s="648"/>
      <c r="D149" s="273" t="s">
        <v>137</v>
      </c>
      <c r="E149" s="45" t="s">
        <v>427</v>
      </c>
      <c r="F149" s="4"/>
      <c r="G149" s="4"/>
      <c r="H149" s="4"/>
      <c r="I149" s="4"/>
      <c r="J149" s="4"/>
      <c r="K149" s="2"/>
      <c r="L149" s="2"/>
      <c r="M149" s="2"/>
      <c r="N149" s="165"/>
      <c r="O149" s="40"/>
      <c r="P149" s="40"/>
      <c r="Q149" s="165"/>
      <c r="R149" s="165"/>
      <c r="S149" s="165"/>
      <c r="T149" s="165"/>
      <c r="U149" s="40"/>
      <c r="V149" s="40"/>
      <c r="W149" s="165"/>
      <c r="X149" s="165"/>
      <c r="Y149" s="165"/>
      <c r="Z149" s="165"/>
      <c r="AA149" s="40"/>
      <c r="AB149" s="40"/>
      <c r="AC149" s="165"/>
      <c r="AD149" s="165"/>
      <c r="AE149" s="165"/>
      <c r="AF149" s="165"/>
      <c r="AG149" s="40"/>
      <c r="AH149" s="40"/>
      <c r="AI149" s="40"/>
      <c r="AJ149" s="40"/>
    </row>
    <row r="150" spans="1:36" ht="15.75" x14ac:dyDescent="0.25">
      <c r="C150" s="649"/>
      <c r="D150" s="273" t="s">
        <v>139</v>
      </c>
      <c r="E150" s="45" t="s">
        <v>428</v>
      </c>
      <c r="F150" s="4"/>
      <c r="G150" s="4"/>
      <c r="H150" s="4"/>
      <c r="I150" s="4"/>
      <c r="J150" s="4"/>
      <c r="K150" s="2"/>
      <c r="L150" s="2"/>
      <c r="M150" s="2"/>
      <c r="N150" s="165"/>
      <c r="O150" s="40"/>
      <c r="P150" s="40"/>
      <c r="Q150" s="165"/>
      <c r="R150" s="165"/>
      <c r="S150" s="165"/>
      <c r="T150" s="165"/>
      <c r="U150" s="40"/>
      <c r="V150" s="40"/>
      <c r="W150" s="165"/>
      <c r="X150" s="165"/>
      <c r="Y150" s="165"/>
      <c r="Z150" s="165"/>
      <c r="AA150" s="40"/>
      <c r="AB150" s="40"/>
      <c r="AC150" s="165"/>
      <c r="AD150" s="165"/>
      <c r="AE150" s="165"/>
      <c r="AF150" s="165"/>
      <c r="AG150" s="40"/>
      <c r="AH150" s="40"/>
      <c r="AI150" s="40"/>
      <c r="AJ150" s="40"/>
    </row>
    <row r="151" spans="1:36" ht="15.75" x14ac:dyDescent="0.25">
      <c r="A151" s="161">
        <v>4</v>
      </c>
      <c r="C151" s="647">
        <v>35</v>
      </c>
      <c r="D151" s="273" t="s">
        <v>167</v>
      </c>
      <c r="E151" s="275" t="s">
        <v>15</v>
      </c>
      <c r="F151" s="4"/>
      <c r="G151" s="4" t="s">
        <v>429</v>
      </c>
      <c r="H151" s="4" t="s">
        <v>861</v>
      </c>
      <c r="I151" s="4" t="s">
        <v>772</v>
      </c>
      <c r="J151" s="2" t="s">
        <v>73</v>
      </c>
      <c r="K151" s="2" t="s">
        <v>348</v>
      </c>
      <c r="L151" s="8"/>
      <c r="M151" s="8" t="s">
        <v>349</v>
      </c>
      <c r="N151" s="165" t="s">
        <v>1215</v>
      </c>
      <c r="O151" s="40"/>
      <c r="P151" s="40"/>
      <c r="Q151" s="165" t="s">
        <v>1215</v>
      </c>
      <c r="R151" s="165"/>
      <c r="S151" s="165"/>
      <c r="T151" s="165"/>
      <c r="U151" s="40"/>
      <c r="V151" s="40"/>
      <c r="W151" s="165"/>
      <c r="X151" s="165" t="s">
        <v>1215</v>
      </c>
      <c r="Y151" s="165"/>
      <c r="Z151" s="165"/>
      <c r="AA151" s="40"/>
      <c r="AB151" s="40"/>
      <c r="AC151" s="165">
        <v>5</v>
      </c>
      <c r="AD151" s="165"/>
      <c r="AE151" s="165">
        <v>67</v>
      </c>
      <c r="AF151" s="165">
        <v>3</v>
      </c>
      <c r="AG151" s="40"/>
      <c r="AH151" s="40"/>
      <c r="AI151" s="40"/>
      <c r="AJ151" s="40"/>
    </row>
    <row r="152" spans="1:36" ht="15.75" x14ac:dyDescent="0.25">
      <c r="C152" s="648"/>
      <c r="D152" s="271" t="s">
        <v>213</v>
      </c>
      <c r="E152" s="45" t="s">
        <v>430</v>
      </c>
      <c r="F152" s="4"/>
      <c r="G152" s="4"/>
      <c r="H152" s="4"/>
      <c r="I152" s="4"/>
      <c r="J152" s="4"/>
      <c r="K152" s="2"/>
      <c r="L152" s="2"/>
      <c r="M152" s="2"/>
      <c r="N152" s="165"/>
      <c r="O152" s="40"/>
      <c r="P152" s="40"/>
      <c r="Q152" s="165"/>
      <c r="R152" s="165"/>
      <c r="S152" s="165"/>
      <c r="T152" s="165"/>
      <c r="U152" s="40"/>
      <c r="V152" s="40"/>
      <c r="W152" s="165"/>
      <c r="X152" s="165"/>
      <c r="Y152" s="165"/>
      <c r="Z152" s="165"/>
      <c r="AA152" s="40"/>
      <c r="AB152" s="40"/>
      <c r="AC152" s="165"/>
      <c r="AD152" s="165"/>
      <c r="AE152" s="165"/>
      <c r="AF152" s="165"/>
      <c r="AG152" s="40"/>
      <c r="AH152" s="40"/>
      <c r="AI152" s="40"/>
      <c r="AJ152" s="40"/>
    </row>
    <row r="153" spans="1:36" ht="15.75" x14ac:dyDescent="0.25">
      <c r="C153" s="648"/>
      <c r="D153" s="271" t="s">
        <v>139</v>
      </c>
      <c r="E153" s="45" t="s">
        <v>431</v>
      </c>
      <c r="F153" s="4"/>
      <c r="G153" s="4"/>
      <c r="H153" s="4"/>
      <c r="I153" s="4"/>
      <c r="J153" s="4"/>
      <c r="K153" s="2"/>
      <c r="L153" s="2"/>
      <c r="M153" s="2"/>
      <c r="N153" s="165"/>
      <c r="O153" s="40"/>
      <c r="P153" s="40"/>
      <c r="Q153" s="165"/>
      <c r="R153" s="165"/>
      <c r="S153" s="165"/>
      <c r="T153" s="165"/>
      <c r="U153" s="40"/>
      <c r="V153" s="40"/>
      <c r="W153" s="165"/>
      <c r="X153" s="165"/>
      <c r="Y153" s="165"/>
      <c r="Z153" s="165"/>
      <c r="AA153" s="40"/>
      <c r="AB153" s="40"/>
      <c r="AC153" s="165"/>
      <c r="AD153" s="165"/>
      <c r="AE153" s="165"/>
      <c r="AF153" s="165"/>
      <c r="AG153" s="40"/>
      <c r="AH153" s="40"/>
      <c r="AI153" s="40"/>
      <c r="AJ153" s="40"/>
    </row>
    <row r="154" spans="1:36" ht="15.75" x14ac:dyDescent="0.25">
      <c r="C154" s="648"/>
      <c r="D154" s="271" t="s">
        <v>139</v>
      </c>
      <c r="E154" s="45" t="s">
        <v>432</v>
      </c>
      <c r="F154" s="4"/>
      <c r="G154" s="4"/>
      <c r="H154" s="4"/>
      <c r="I154" s="4"/>
      <c r="J154" s="4"/>
      <c r="K154" s="2"/>
      <c r="L154" s="2"/>
      <c r="M154" s="2"/>
      <c r="N154" s="165"/>
      <c r="O154" s="40"/>
      <c r="P154" s="40"/>
      <c r="Q154" s="165"/>
      <c r="R154" s="165"/>
      <c r="S154" s="165"/>
      <c r="T154" s="165"/>
      <c r="U154" s="40"/>
      <c r="V154" s="40"/>
      <c r="W154" s="165"/>
      <c r="X154" s="165"/>
      <c r="Y154" s="165"/>
      <c r="Z154" s="165"/>
      <c r="AA154" s="40"/>
      <c r="AB154" s="40"/>
      <c r="AC154" s="165"/>
      <c r="AD154" s="165"/>
      <c r="AE154" s="165"/>
      <c r="AF154" s="165"/>
      <c r="AG154" s="40"/>
      <c r="AH154" s="40"/>
      <c r="AI154" s="40"/>
      <c r="AJ154" s="40"/>
    </row>
    <row r="155" spans="1:36" ht="15.75" x14ac:dyDescent="0.25">
      <c r="C155" s="649"/>
      <c r="D155" s="271" t="s">
        <v>139</v>
      </c>
      <c r="E155" s="45" t="s">
        <v>433</v>
      </c>
      <c r="F155" s="4"/>
      <c r="G155" s="4"/>
      <c r="H155" s="4"/>
      <c r="I155" s="4"/>
      <c r="J155" s="4"/>
      <c r="K155" s="2"/>
      <c r="L155" s="2"/>
      <c r="M155" s="2"/>
      <c r="N155" s="165"/>
      <c r="O155" s="40"/>
      <c r="P155" s="40"/>
      <c r="Q155" s="165"/>
      <c r="R155" s="165"/>
      <c r="S155" s="165"/>
      <c r="T155" s="165"/>
      <c r="U155" s="40"/>
      <c r="V155" s="40"/>
      <c r="W155" s="165"/>
      <c r="X155" s="165"/>
      <c r="Y155" s="165"/>
      <c r="Z155" s="165"/>
      <c r="AA155" s="40"/>
      <c r="AB155" s="40"/>
      <c r="AC155" s="165"/>
      <c r="AD155" s="165"/>
      <c r="AE155" s="165"/>
      <c r="AF155" s="165"/>
      <c r="AG155" s="40"/>
      <c r="AH155" s="40"/>
      <c r="AI155" s="40"/>
      <c r="AJ155" s="40"/>
    </row>
    <row r="156" spans="1:36" ht="15.75" x14ac:dyDescent="0.25">
      <c r="B156" s="161">
        <v>75</v>
      </c>
      <c r="C156" s="647">
        <v>36</v>
      </c>
      <c r="D156" s="273" t="s">
        <v>167</v>
      </c>
      <c r="E156" s="275" t="s">
        <v>179</v>
      </c>
      <c r="F156" s="4" t="s">
        <v>180</v>
      </c>
      <c r="G156" s="4" t="s">
        <v>434</v>
      </c>
      <c r="H156" s="4" t="s">
        <v>862</v>
      </c>
      <c r="I156" s="4" t="s">
        <v>787</v>
      </c>
      <c r="J156" s="2" t="s">
        <v>73</v>
      </c>
      <c r="K156" s="2" t="s">
        <v>435</v>
      </c>
      <c r="L156" s="2" t="s">
        <v>409</v>
      </c>
      <c r="M156" s="2"/>
      <c r="N156" s="165" t="s">
        <v>1215</v>
      </c>
      <c r="O156" s="40"/>
      <c r="P156" s="40"/>
      <c r="Q156" s="165" t="s">
        <v>1215</v>
      </c>
      <c r="R156" s="165"/>
      <c r="S156" s="165"/>
      <c r="T156" s="165"/>
      <c r="U156" s="40"/>
      <c r="V156" s="40"/>
      <c r="W156" s="165"/>
      <c r="X156" s="165" t="s">
        <v>1215</v>
      </c>
      <c r="Y156" s="165"/>
      <c r="Z156" s="165"/>
      <c r="AA156" s="40"/>
      <c r="AB156" s="40"/>
      <c r="AC156" s="165">
        <v>3</v>
      </c>
      <c r="AD156" s="165"/>
      <c r="AE156" s="165">
        <v>28</v>
      </c>
      <c r="AF156" s="165">
        <v>3</v>
      </c>
      <c r="AG156" s="40"/>
      <c r="AH156" s="40"/>
      <c r="AI156" s="40"/>
      <c r="AJ156" s="40"/>
    </row>
    <row r="157" spans="1:36" ht="15.75" x14ac:dyDescent="0.25">
      <c r="C157" s="648"/>
      <c r="D157" s="271" t="s">
        <v>213</v>
      </c>
      <c r="E157" s="45" t="s">
        <v>436</v>
      </c>
      <c r="F157" s="4"/>
      <c r="G157" s="4"/>
      <c r="H157" s="4"/>
      <c r="I157" s="4"/>
      <c r="J157" s="4"/>
      <c r="K157" s="2"/>
      <c r="L157" s="2"/>
      <c r="M157" s="2"/>
      <c r="N157" s="165"/>
      <c r="O157" s="40"/>
      <c r="P157" s="40"/>
      <c r="Q157" s="165"/>
      <c r="R157" s="165"/>
      <c r="S157" s="165"/>
      <c r="T157" s="165"/>
      <c r="U157" s="40"/>
      <c r="V157" s="40"/>
      <c r="W157" s="165"/>
      <c r="X157" s="165"/>
      <c r="Y157" s="165"/>
      <c r="Z157" s="165"/>
      <c r="AA157" s="40"/>
      <c r="AB157" s="40"/>
      <c r="AC157" s="165"/>
      <c r="AD157" s="165"/>
      <c r="AE157" s="165"/>
      <c r="AF157" s="165"/>
      <c r="AG157" s="40"/>
      <c r="AH157" s="40"/>
      <c r="AI157" s="40"/>
      <c r="AJ157" s="40"/>
    </row>
    <row r="158" spans="1:36" ht="15.75" x14ac:dyDescent="0.25">
      <c r="C158" s="649"/>
      <c r="D158" s="271" t="s">
        <v>139</v>
      </c>
      <c r="E158" s="45" t="s">
        <v>437</v>
      </c>
      <c r="F158" s="4"/>
      <c r="G158" s="4"/>
      <c r="H158" s="4"/>
      <c r="I158" s="4"/>
      <c r="J158" s="4"/>
      <c r="K158" s="2"/>
      <c r="L158" s="2"/>
      <c r="M158" s="2"/>
      <c r="N158" s="165"/>
      <c r="O158" s="40"/>
      <c r="P158" s="40"/>
      <c r="Q158" s="165"/>
      <c r="R158" s="165"/>
      <c r="S158" s="165"/>
      <c r="T158" s="165"/>
      <c r="U158" s="40"/>
      <c r="V158" s="40"/>
      <c r="W158" s="165"/>
      <c r="X158" s="165"/>
      <c r="Y158" s="165"/>
      <c r="Z158" s="165"/>
      <c r="AA158" s="40"/>
      <c r="AB158" s="40"/>
      <c r="AC158" s="165"/>
      <c r="AD158" s="165"/>
      <c r="AE158" s="165"/>
      <c r="AF158" s="165"/>
      <c r="AG158" s="40"/>
      <c r="AH158" s="40"/>
      <c r="AI158" s="40"/>
      <c r="AJ158" s="40"/>
    </row>
    <row r="159" spans="1:36" ht="15.75" x14ac:dyDescent="0.25">
      <c r="B159" s="161">
        <v>76</v>
      </c>
      <c r="C159" s="647">
        <v>37</v>
      </c>
      <c r="D159" s="273" t="s">
        <v>438</v>
      </c>
      <c r="E159" s="275" t="s">
        <v>439</v>
      </c>
      <c r="F159" s="4" t="s">
        <v>170</v>
      </c>
      <c r="G159" s="4" t="s">
        <v>440</v>
      </c>
      <c r="H159" s="4" t="s">
        <v>863</v>
      </c>
      <c r="I159" s="4" t="s">
        <v>772</v>
      </c>
      <c r="J159" s="4" t="s">
        <v>172</v>
      </c>
      <c r="K159" s="2" t="s">
        <v>441</v>
      </c>
      <c r="L159" s="2" t="s">
        <v>442</v>
      </c>
      <c r="M159" s="2"/>
      <c r="N159" s="165" t="s">
        <v>1215</v>
      </c>
      <c r="O159" s="40"/>
      <c r="P159" s="40"/>
      <c r="Q159" s="165" t="s">
        <v>1215</v>
      </c>
      <c r="R159" s="165"/>
      <c r="S159" s="165"/>
      <c r="T159" s="165"/>
      <c r="U159" s="40"/>
      <c r="V159" s="40"/>
      <c r="W159" s="165"/>
      <c r="X159" s="165"/>
      <c r="Y159" s="165"/>
      <c r="Z159" s="165" t="s">
        <v>1215</v>
      </c>
      <c r="AA159" s="40"/>
      <c r="AB159" s="40"/>
      <c r="AC159" s="165">
        <v>4</v>
      </c>
      <c r="AD159" s="165"/>
      <c r="AE159" s="165">
        <v>28</v>
      </c>
      <c r="AF159" s="165">
        <v>2</v>
      </c>
      <c r="AG159" s="40"/>
      <c r="AH159" s="40"/>
      <c r="AI159" s="40"/>
      <c r="AJ159" s="40"/>
    </row>
    <row r="160" spans="1:36" ht="15.75" x14ac:dyDescent="0.25">
      <c r="C160" s="648"/>
      <c r="D160" s="271" t="s">
        <v>213</v>
      </c>
      <c r="E160" s="45" t="s">
        <v>443</v>
      </c>
      <c r="F160" s="4"/>
      <c r="G160" s="4"/>
      <c r="H160" s="4"/>
      <c r="I160" s="4"/>
      <c r="J160" s="4"/>
      <c r="K160" s="2"/>
      <c r="L160" s="2"/>
      <c r="M160" s="2"/>
      <c r="N160" s="165"/>
      <c r="O160" s="40"/>
      <c r="P160" s="40"/>
      <c r="Q160" s="165"/>
      <c r="R160" s="165"/>
      <c r="S160" s="165"/>
      <c r="T160" s="165"/>
      <c r="U160" s="40"/>
      <c r="V160" s="40"/>
      <c r="W160" s="165"/>
      <c r="X160" s="165"/>
      <c r="Y160" s="165"/>
      <c r="Z160" s="165"/>
      <c r="AA160" s="40"/>
      <c r="AB160" s="40"/>
      <c r="AC160" s="165"/>
      <c r="AD160" s="165"/>
      <c r="AE160" s="165"/>
      <c r="AF160" s="165"/>
      <c r="AG160" s="40"/>
      <c r="AH160" s="40"/>
      <c r="AI160" s="40"/>
      <c r="AJ160" s="40"/>
    </row>
    <row r="161" spans="2:36" ht="15.75" x14ac:dyDescent="0.25">
      <c r="C161" s="648"/>
      <c r="D161" s="271" t="s">
        <v>139</v>
      </c>
      <c r="E161" s="45" t="s">
        <v>444</v>
      </c>
      <c r="F161" s="4"/>
      <c r="G161" s="4"/>
      <c r="H161" s="4"/>
      <c r="I161" s="4"/>
      <c r="J161" s="4"/>
      <c r="K161" s="2"/>
      <c r="L161" s="2"/>
      <c r="M161" s="2"/>
      <c r="N161" s="165"/>
      <c r="O161" s="40"/>
      <c r="P161" s="40"/>
      <c r="Q161" s="165"/>
      <c r="R161" s="165"/>
      <c r="S161" s="165"/>
      <c r="T161" s="165"/>
      <c r="U161" s="40"/>
      <c r="V161" s="40"/>
      <c r="W161" s="165"/>
      <c r="X161" s="165"/>
      <c r="Y161" s="165"/>
      <c r="Z161" s="165"/>
      <c r="AA161" s="40"/>
      <c r="AB161" s="40"/>
      <c r="AC161" s="165"/>
      <c r="AD161" s="165"/>
      <c r="AE161" s="165"/>
      <c r="AF161" s="165"/>
      <c r="AG161" s="40"/>
      <c r="AH161" s="40"/>
      <c r="AI161" s="40"/>
      <c r="AJ161" s="40"/>
    </row>
    <row r="162" spans="2:36" ht="15.75" x14ac:dyDescent="0.25">
      <c r="C162" s="649"/>
      <c r="D162" s="271" t="s">
        <v>139</v>
      </c>
      <c r="E162" s="45" t="s">
        <v>445</v>
      </c>
      <c r="F162" s="4"/>
      <c r="G162" s="4"/>
      <c r="H162" s="4"/>
      <c r="I162" s="4"/>
      <c r="J162" s="4"/>
      <c r="K162" s="2"/>
      <c r="L162" s="2"/>
      <c r="M162" s="2"/>
      <c r="N162" s="165"/>
      <c r="O162" s="40"/>
      <c r="P162" s="40"/>
      <c r="Q162" s="165"/>
      <c r="R162" s="165"/>
      <c r="S162" s="165"/>
      <c r="T162" s="165"/>
      <c r="U162" s="40"/>
      <c r="V162" s="40"/>
      <c r="W162" s="165"/>
      <c r="X162" s="165"/>
      <c r="Y162" s="165"/>
      <c r="Z162" s="165"/>
      <c r="AA162" s="40"/>
      <c r="AB162" s="40"/>
      <c r="AC162" s="165"/>
      <c r="AD162" s="165"/>
      <c r="AE162" s="165"/>
      <c r="AF162" s="165"/>
      <c r="AG162" s="40"/>
      <c r="AH162" s="40"/>
      <c r="AI162" s="40"/>
      <c r="AJ162" s="40"/>
    </row>
    <row r="163" spans="2:36" ht="15.75" x14ac:dyDescent="0.25">
      <c r="B163" s="161">
        <v>23</v>
      </c>
      <c r="C163" s="270">
        <v>38</v>
      </c>
      <c r="D163" s="273" t="s">
        <v>446</v>
      </c>
      <c r="E163" s="275" t="s">
        <v>60</v>
      </c>
      <c r="F163" s="4" t="s">
        <v>910</v>
      </c>
      <c r="G163" s="4" t="s">
        <v>447</v>
      </c>
      <c r="H163" s="4" t="s">
        <v>864</v>
      </c>
      <c r="I163" s="4" t="s">
        <v>787</v>
      </c>
      <c r="J163" s="2" t="s">
        <v>1078</v>
      </c>
      <c r="K163" s="2" t="s">
        <v>595</v>
      </c>
      <c r="L163" s="2" t="s">
        <v>44</v>
      </c>
      <c r="M163" s="2"/>
      <c r="N163" s="165" t="s">
        <v>1215</v>
      </c>
      <c r="O163" s="40"/>
      <c r="P163" s="40"/>
      <c r="Q163" s="165" t="s">
        <v>1215</v>
      </c>
      <c r="R163" s="165"/>
      <c r="S163" s="165"/>
      <c r="T163" s="165"/>
      <c r="U163" s="40"/>
      <c r="V163" s="40"/>
      <c r="W163" s="165" t="s">
        <v>1215</v>
      </c>
      <c r="X163" s="165"/>
      <c r="Y163" s="165"/>
      <c r="Z163" s="165"/>
      <c r="AA163" s="40"/>
      <c r="AB163" s="40"/>
      <c r="AC163" s="165">
        <v>1</v>
      </c>
      <c r="AD163" s="165"/>
      <c r="AE163" s="165">
        <v>54</v>
      </c>
      <c r="AF163" s="165">
        <v>3</v>
      </c>
      <c r="AG163" s="40"/>
      <c r="AH163" s="40"/>
      <c r="AI163" s="40"/>
      <c r="AJ163" s="40"/>
    </row>
    <row r="164" spans="2:36" ht="31.5" x14ac:dyDescent="0.25">
      <c r="B164" s="161">
        <v>24</v>
      </c>
      <c r="C164" s="647">
        <v>39</v>
      </c>
      <c r="D164" s="273" t="s">
        <v>448</v>
      </c>
      <c r="E164" s="275" t="s">
        <v>185</v>
      </c>
      <c r="F164" s="276" t="s">
        <v>2309</v>
      </c>
      <c r="G164" s="4" t="s">
        <v>449</v>
      </c>
      <c r="H164" s="4" t="s">
        <v>865</v>
      </c>
      <c r="I164" s="4" t="s">
        <v>778</v>
      </c>
      <c r="J164" s="2" t="s">
        <v>1078</v>
      </c>
      <c r="K164" s="2" t="s">
        <v>595</v>
      </c>
      <c r="L164" s="2" t="s">
        <v>187</v>
      </c>
      <c r="M164" s="2"/>
      <c r="N164" s="165" t="s">
        <v>1215</v>
      </c>
      <c r="O164" s="40"/>
      <c r="P164" s="40"/>
      <c r="Q164" s="165" t="s">
        <v>1215</v>
      </c>
      <c r="R164" s="165"/>
      <c r="S164" s="165"/>
      <c r="T164" s="165"/>
      <c r="U164" s="40"/>
      <c r="V164" s="40"/>
      <c r="W164" s="165" t="s">
        <v>1215</v>
      </c>
      <c r="X164" s="165"/>
      <c r="Y164" s="165"/>
      <c r="Z164" s="165"/>
      <c r="AA164" s="40"/>
      <c r="AB164" s="40"/>
      <c r="AC164" s="165">
        <v>4</v>
      </c>
      <c r="AD164" s="165"/>
      <c r="AE164" s="165">
        <v>54</v>
      </c>
      <c r="AF164" s="165">
        <v>5</v>
      </c>
      <c r="AG164" s="40"/>
      <c r="AH164" s="40"/>
      <c r="AI164" s="40"/>
      <c r="AJ164" s="40"/>
    </row>
    <row r="165" spans="2:36" ht="15.75" x14ac:dyDescent="0.25">
      <c r="C165" s="648"/>
      <c r="D165" s="271" t="s">
        <v>213</v>
      </c>
      <c r="E165" s="45" t="s">
        <v>450</v>
      </c>
      <c r="F165" s="4"/>
      <c r="G165" s="4"/>
      <c r="H165" s="4"/>
      <c r="I165" s="4"/>
      <c r="J165" s="4"/>
      <c r="K165" s="2"/>
      <c r="L165" s="2"/>
      <c r="M165" s="2"/>
      <c r="N165" s="165"/>
      <c r="O165" s="40"/>
      <c r="P165" s="40"/>
      <c r="Q165" s="165"/>
      <c r="R165" s="165"/>
      <c r="S165" s="165"/>
      <c r="T165" s="165"/>
      <c r="U165" s="40"/>
      <c r="V165" s="40"/>
      <c r="W165" s="165"/>
      <c r="X165" s="165"/>
      <c r="Y165" s="165"/>
      <c r="Z165" s="165"/>
      <c r="AA165" s="40"/>
      <c r="AB165" s="40"/>
      <c r="AC165" s="165"/>
      <c r="AD165" s="165"/>
      <c r="AE165" s="165"/>
      <c r="AF165" s="165"/>
      <c r="AG165" s="40"/>
      <c r="AH165" s="40"/>
      <c r="AI165" s="40"/>
      <c r="AJ165" s="40"/>
    </row>
    <row r="166" spans="2:36" ht="15.75" x14ac:dyDescent="0.25">
      <c r="C166" s="648"/>
      <c r="D166" s="271" t="s">
        <v>139</v>
      </c>
      <c r="E166" s="45" t="s">
        <v>451</v>
      </c>
      <c r="F166" s="4"/>
      <c r="G166" s="4"/>
      <c r="H166" s="4"/>
      <c r="I166" s="4"/>
      <c r="J166" s="4"/>
      <c r="K166" s="2"/>
      <c r="L166" s="2"/>
      <c r="M166" s="2"/>
      <c r="N166" s="165"/>
      <c r="O166" s="40"/>
      <c r="P166" s="40"/>
      <c r="Q166" s="165"/>
      <c r="R166" s="165"/>
      <c r="S166" s="165"/>
      <c r="T166" s="165"/>
      <c r="U166" s="40"/>
      <c r="V166" s="40"/>
      <c r="W166" s="165"/>
      <c r="X166" s="165"/>
      <c r="Y166" s="165"/>
      <c r="Z166" s="165"/>
      <c r="AA166" s="40"/>
      <c r="AB166" s="40"/>
      <c r="AC166" s="165"/>
      <c r="AD166" s="165"/>
      <c r="AE166" s="165"/>
      <c r="AF166" s="165"/>
      <c r="AG166" s="40"/>
      <c r="AH166" s="40"/>
      <c r="AI166" s="40"/>
      <c r="AJ166" s="40"/>
    </row>
    <row r="167" spans="2:36" ht="15.75" x14ac:dyDescent="0.25">
      <c r="C167" s="649"/>
      <c r="D167" s="271" t="s">
        <v>139</v>
      </c>
      <c r="E167" s="45" t="s">
        <v>452</v>
      </c>
      <c r="F167" s="4"/>
      <c r="G167" s="4"/>
      <c r="H167" s="4"/>
      <c r="I167" s="4"/>
      <c r="J167" s="4"/>
      <c r="K167" s="2"/>
      <c r="L167" s="2"/>
      <c r="M167" s="2"/>
      <c r="N167" s="165"/>
      <c r="O167" s="40"/>
      <c r="P167" s="40"/>
      <c r="Q167" s="165"/>
      <c r="R167" s="165"/>
      <c r="S167" s="165"/>
      <c r="T167" s="165"/>
      <c r="U167" s="40"/>
      <c r="V167" s="40"/>
      <c r="W167" s="165"/>
      <c r="X167" s="165"/>
      <c r="Y167" s="165"/>
      <c r="Z167" s="165"/>
      <c r="AA167" s="40"/>
      <c r="AB167" s="40"/>
      <c r="AC167" s="165"/>
      <c r="AD167" s="165"/>
      <c r="AE167" s="165"/>
      <c r="AF167" s="165"/>
      <c r="AG167" s="40"/>
      <c r="AH167" s="40"/>
      <c r="AI167" s="40"/>
      <c r="AJ167" s="40"/>
    </row>
    <row r="168" spans="2:36" ht="15.75" x14ac:dyDescent="0.25">
      <c r="B168" s="161">
        <v>25</v>
      </c>
      <c r="C168" s="647">
        <v>40</v>
      </c>
      <c r="D168" s="273" t="s">
        <v>453</v>
      </c>
      <c r="E168" s="275" t="s">
        <v>24</v>
      </c>
      <c r="F168" s="4"/>
      <c r="G168" s="4" t="s">
        <v>871</v>
      </c>
      <c r="H168" s="4" t="s">
        <v>874</v>
      </c>
      <c r="I168" s="4" t="s">
        <v>872</v>
      </c>
      <c r="J168" s="2" t="s">
        <v>73</v>
      </c>
      <c r="K168" s="2" t="s">
        <v>491</v>
      </c>
      <c r="L168" s="2" t="s">
        <v>44</v>
      </c>
      <c r="M168" s="2"/>
      <c r="N168" s="165" t="s">
        <v>1215</v>
      </c>
      <c r="O168" s="40"/>
      <c r="P168" s="40"/>
      <c r="Q168" s="165" t="s">
        <v>1215</v>
      </c>
      <c r="R168" s="165"/>
      <c r="S168" s="165"/>
      <c r="T168" s="165"/>
      <c r="U168" s="40"/>
      <c r="V168" s="40"/>
      <c r="W168" s="165"/>
      <c r="X168" s="165" t="s">
        <v>1215</v>
      </c>
      <c r="Y168" s="165"/>
      <c r="Z168" s="165"/>
      <c r="AA168" s="40"/>
      <c r="AB168" s="40"/>
      <c r="AC168" s="165">
        <v>5</v>
      </c>
      <c r="AD168" s="165"/>
      <c r="AE168" s="165">
        <v>67</v>
      </c>
      <c r="AF168" s="165">
        <v>2</v>
      </c>
      <c r="AG168" s="40"/>
      <c r="AH168" s="40"/>
      <c r="AI168" s="40"/>
      <c r="AJ168" s="40"/>
    </row>
    <row r="169" spans="2:36" ht="15.75" x14ac:dyDescent="0.25">
      <c r="C169" s="648"/>
      <c r="D169" s="271" t="s">
        <v>137</v>
      </c>
      <c r="E169" s="45" t="s">
        <v>459</v>
      </c>
      <c r="F169" s="4"/>
      <c r="G169" s="4"/>
      <c r="H169" s="4"/>
      <c r="I169" s="4"/>
      <c r="J169" s="4"/>
      <c r="K169" s="2"/>
      <c r="L169" s="2"/>
      <c r="M169" s="2"/>
      <c r="N169" s="165"/>
      <c r="O169" s="40"/>
      <c r="P169" s="40"/>
      <c r="Q169" s="165"/>
      <c r="R169" s="165"/>
      <c r="S169" s="165"/>
      <c r="T169" s="165"/>
      <c r="U169" s="40"/>
      <c r="V169" s="40"/>
      <c r="W169" s="165"/>
      <c r="X169" s="165"/>
      <c r="Y169" s="165"/>
      <c r="Z169" s="165"/>
      <c r="AA169" s="40"/>
      <c r="AB169" s="40"/>
      <c r="AC169" s="165"/>
      <c r="AD169" s="165"/>
      <c r="AE169" s="165"/>
      <c r="AF169" s="165"/>
      <c r="AG169" s="40"/>
      <c r="AH169" s="40"/>
      <c r="AI169" s="40"/>
      <c r="AJ169" s="40"/>
    </row>
    <row r="170" spans="2:36" ht="15.75" x14ac:dyDescent="0.25">
      <c r="C170" s="648"/>
      <c r="D170" s="271" t="s">
        <v>139</v>
      </c>
      <c r="E170" s="45" t="s">
        <v>460</v>
      </c>
      <c r="F170" s="4"/>
      <c r="G170" s="4"/>
      <c r="H170" s="4"/>
      <c r="I170" s="4"/>
      <c r="J170" s="4"/>
      <c r="K170" s="2"/>
      <c r="L170" s="2"/>
      <c r="M170" s="2"/>
      <c r="N170" s="165"/>
      <c r="O170" s="40"/>
      <c r="P170" s="40"/>
      <c r="Q170" s="165"/>
      <c r="R170" s="165"/>
      <c r="S170" s="165"/>
      <c r="T170" s="165"/>
      <c r="U170" s="40"/>
      <c r="V170" s="40"/>
      <c r="W170" s="165"/>
      <c r="X170" s="165"/>
      <c r="Y170" s="165"/>
      <c r="Z170" s="165"/>
      <c r="AA170" s="40"/>
      <c r="AB170" s="40"/>
      <c r="AC170" s="165"/>
      <c r="AD170" s="165"/>
      <c r="AE170" s="165"/>
      <c r="AF170" s="165"/>
      <c r="AG170" s="40"/>
      <c r="AH170" s="40"/>
      <c r="AI170" s="40"/>
      <c r="AJ170" s="40"/>
    </row>
    <row r="171" spans="2:36" ht="15.75" x14ac:dyDescent="0.25">
      <c r="C171" s="648"/>
      <c r="D171" s="271" t="s">
        <v>139</v>
      </c>
      <c r="E171" s="45" t="s">
        <v>461</v>
      </c>
      <c r="F171" s="4"/>
      <c r="G171" s="4"/>
      <c r="H171" s="4"/>
      <c r="I171" s="4"/>
      <c r="J171" s="4"/>
      <c r="K171" s="2"/>
      <c r="L171" s="2"/>
      <c r="M171" s="2"/>
      <c r="N171" s="165"/>
      <c r="O171" s="40"/>
      <c r="P171" s="40"/>
      <c r="Q171" s="165"/>
      <c r="R171" s="165"/>
      <c r="S171" s="165"/>
      <c r="T171" s="165"/>
      <c r="U171" s="40"/>
      <c r="V171" s="40"/>
      <c r="W171" s="165"/>
      <c r="X171" s="165"/>
      <c r="Y171" s="165"/>
      <c r="Z171" s="165"/>
      <c r="AA171" s="40"/>
      <c r="AB171" s="40"/>
      <c r="AC171" s="165"/>
      <c r="AD171" s="165"/>
      <c r="AE171" s="165"/>
      <c r="AF171" s="165"/>
      <c r="AG171" s="40"/>
      <c r="AH171" s="40"/>
      <c r="AI171" s="40"/>
      <c r="AJ171" s="40"/>
    </row>
    <row r="172" spans="2:36" ht="15.75" x14ac:dyDescent="0.25">
      <c r="C172" s="649"/>
      <c r="D172" s="271" t="s">
        <v>139</v>
      </c>
      <c r="E172" s="45" t="s">
        <v>462</v>
      </c>
      <c r="F172" s="4"/>
      <c r="G172" s="4"/>
      <c r="H172" s="4"/>
      <c r="I172" s="4"/>
      <c r="J172" s="4"/>
      <c r="K172" s="2"/>
      <c r="L172" s="2"/>
      <c r="M172" s="2"/>
      <c r="N172" s="165"/>
      <c r="O172" s="40"/>
      <c r="P172" s="40"/>
      <c r="Q172" s="165"/>
      <c r="R172" s="165"/>
      <c r="S172" s="165"/>
      <c r="T172" s="165"/>
      <c r="U172" s="40"/>
      <c r="V172" s="40"/>
      <c r="W172" s="165"/>
      <c r="X172" s="165"/>
      <c r="Y172" s="165"/>
      <c r="Z172" s="165"/>
      <c r="AA172" s="40"/>
      <c r="AB172" s="40"/>
      <c r="AC172" s="165"/>
      <c r="AD172" s="165"/>
      <c r="AE172" s="165"/>
      <c r="AF172" s="165"/>
      <c r="AG172" s="40"/>
      <c r="AH172" s="40"/>
      <c r="AI172" s="40"/>
      <c r="AJ172" s="40"/>
    </row>
    <row r="173" spans="2:36" ht="15.75" x14ac:dyDescent="0.25">
      <c r="B173" s="161">
        <v>77</v>
      </c>
      <c r="C173" s="647">
        <v>41</v>
      </c>
      <c r="D173" s="273" t="s">
        <v>453</v>
      </c>
      <c r="E173" s="275" t="s">
        <v>9</v>
      </c>
      <c r="F173" s="4" t="s">
        <v>1033</v>
      </c>
      <c r="G173" s="4" t="s">
        <v>868</v>
      </c>
      <c r="H173" s="4" t="s">
        <v>869</v>
      </c>
      <c r="I173" s="4" t="s">
        <v>778</v>
      </c>
      <c r="J173" s="2" t="s">
        <v>73</v>
      </c>
      <c r="K173" s="2" t="s">
        <v>491</v>
      </c>
      <c r="L173" s="2" t="s">
        <v>492</v>
      </c>
      <c r="M173" s="2"/>
      <c r="N173" s="165" t="s">
        <v>1215</v>
      </c>
      <c r="O173" s="40"/>
      <c r="P173" s="40"/>
      <c r="Q173" s="165" t="s">
        <v>1215</v>
      </c>
      <c r="R173" s="165"/>
      <c r="S173" s="165"/>
      <c r="T173" s="165"/>
      <c r="U173" s="40"/>
      <c r="V173" s="40"/>
      <c r="W173" s="165"/>
      <c r="X173" s="165" t="s">
        <v>1215</v>
      </c>
      <c r="Y173" s="165"/>
      <c r="Z173" s="165"/>
      <c r="AA173" s="40"/>
      <c r="AB173" s="40"/>
      <c r="AC173" s="165">
        <v>5</v>
      </c>
      <c r="AD173" s="165"/>
      <c r="AE173" s="165">
        <v>67</v>
      </c>
      <c r="AF173" s="165">
        <v>5</v>
      </c>
      <c r="AG173" s="40"/>
      <c r="AH173" s="40"/>
      <c r="AI173" s="40"/>
      <c r="AJ173" s="40"/>
    </row>
    <row r="174" spans="2:36" ht="15.75" x14ac:dyDescent="0.25">
      <c r="C174" s="648"/>
      <c r="D174" s="271" t="s">
        <v>238</v>
      </c>
      <c r="E174" s="45" t="s">
        <v>465</v>
      </c>
      <c r="F174" s="4"/>
      <c r="G174" s="4"/>
      <c r="H174" s="4"/>
      <c r="I174" s="4"/>
      <c r="J174" s="4"/>
      <c r="K174" s="2"/>
      <c r="L174" s="2"/>
      <c r="M174" s="2"/>
      <c r="N174" s="165"/>
      <c r="O174" s="40"/>
      <c r="P174" s="40"/>
      <c r="Q174" s="165"/>
      <c r="R174" s="165"/>
      <c r="S174" s="165"/>
      <c r="T174" s="165"/>
      <c r="U174" s="40"/>
      <c r="V174" s="40"/>
      <c r="W174" s="165"/>
      <c r="X174" s="165"/>
      <c r="Y174" s="165"/>
      <c r="Z174" s="165"/>
      <c r="AA174" s="40"/>
      <c r="AB174" s="40"/>
      <c r="AC174" s="165"/>
      <c r="AD174" s="165"/>
      <c r="AE174" s="165"/>
      <c r="AF174" s="165"/>
      <c r="AG174" s="40"/>
      <c r="AH174" s="40"/>
      <c r="AI174" s="40"/>
      <c r="AJ174" s="40"/>
    </row>
    <row r="175" spans="2:36" ht="15.75" x14ac:dyDescent="0.25">
      <c r="C175" s="648"/>
      <c r="D175" s="271" t="s">
        <v>250</v>
      </c>
      <c r="E175" s="45" t="s">
        <v>466</v>
      </c>
      <c r="F175" s="4"/>
      <c r="G175" s="4"/>
      <c r="H175" s="4"/>
      <c r="I175" s="4"/>
      <c r="J175" s="4"/>
      <c r="K175" s="2"/>
      <c r="L175" s="2"/>
      <c r="M175" s="2"/>
      <c r="N175" s="165"/>
      <c r="O175" s="40"/>
      <c r="P175" s="40"/>
      <c r="Q175" s="165"/>
      <c r="R175" s="165"/>
      <c r="S175" s="165"/>
      <c r="T175" s="165"/>
      <c r="U175" s="40"/>
      <c r="V175" s="40"/>
      <c r="W175" s="165"/>
      <c r="X175" s="165"/>
      <c r="Y175" s="165"/>
      <c r="Z175" s="165"/>
      <c r="AA175" s="40"/>
      <c r="AB175" s="40"/>
      <c r="AC175" s="165"/>
      <c r="AD175" s="165"/>
      <c r="AE175" s="165"/>
      <c r="AF175" s="165"/>
      <c r="AG175" s="40"/>
      <c r="AH175" s="40"/>
      <c r="AI175" s="40"/>
      <c r="AJ175" s="40"/>
    </row>
    <row r="176" spans="2:36" ht="15.75" x14ac:dyDescent="0.25">
      <c r="C176" s="648"/>
      <c r="D176" s="271" t="s">
        <v>335</v>
      </c>
      <c r="E176" s="45" t="s">
        <v>467</v>
      </c>
      <c r="F176" s="4"/>
      <c r="G176" s="4"/>
      <c r="H176" s="4"/>
      <c r="I176" s="4"/>
      <c r="J176" s="4"/>
      <c r="K176" s="2"/>
      <c r="L176" s="2"/>
      <c r="M176" s="2"/>
      <c r="N176" s="165"/>
      <c r="O176" s="40"/>
      <c r="P176" s="40"/>
      <c r="Q176" s="165"/>
      <c r="R176" s="165"/>
      <c r="S176" s="165"/>
      <c r="T176" s="165"/>
      <c r="U176" s="40"/>
      <c r="V176" s="40"/>
      <c r="W176" s="165"/>
      <c r="X176" s="165"/>
      <c r="Y176" s="165"/>
      <c r="Z176" s="165"/>
      <c r="AA176" s="40"/>
      <c r="AB176" s="40"/>
      <c r="AC176" s="165"/>
      <c r="AD176" s="165"/>
      <c r="AE176" s="165"/>
      <c r="AF176" s="165"/>
      <c r="AG176" s="40"/>
      <c r="AH176" s="40"/>
      <c r="AI176" s="40"/>
      <c r="AJ176" s="40"/>
    </row>
    <row r="177" spans="2:36" ht="15.75" x14ac:dyDescent="0.25">
      <c r="C177" s="649"/>
      <c r="D177" s="271" t="s">
        <v>139</v>
      </c>
      <c r="E177" s="45" t="s">
        <v>468</v>
      </c>
      <c r="F177" s="4"/>
      <c r="G177" s="4"/>
      <c r="H177" s="4"/>
      <c r="I177" s="4"/>
      <c r="J177" s="4"/>
      <c r="K177" s="2"/>
      <c r="L177" s="2"/>
      <c r="M177" s="2"/>
      <c r="N177" s="165"/>
      <c r="O177" s="40"/>
      <c r="P177" s="40"/>
      <c r="Q177" s="165"/>
      <c r="R177" s="165"/>
      <c r="S177" s="165"/>
      <c r="T177" s="165"/>
      <c r="U177" s="40"/>
      <c r="V177" s="40"/>
      <c r="W177" s="165"/>
      <c r="X177" s="165"/>
      <c r="Y177" s="165"/>
      <c r="Z177" s="165"/>
      <c r="AA177" s="40"/>
      <c r="AB177" s="40"/>
      <c r="AC177" s="165"/>
      <c r="AD177" s="165"/>
      <c r="AE177" s="165"/>
      <c r="AF177" s="165"/>
      <c r="AG177" s="40"/>
      <c r="AH177" s="40"/>
      <c r="AI177" s="40"/>
      <c r="AJ177" s="40"/>
    </row>
    <row r="178" spans="2:36" ht="15.75" x14ac:dyDescent="0.25">
      <c r="B178" s="161">
        <v>26</v>
      </c>
      <c r="C178" s="647">
        <v>42</v>
      </c>
      <c r="D178" s="273" t="s">
        <v>453</v>
      </c>
      <c r="E178" s="275" t="s">
        <v>10</v>
      </c>
      <c r="F178" s="4"/>
      <c r="G178" s="4" t="s">
        <v>866</v>
      </c>
      <c r="H178" s="4" t="s">
        <v>867</v>
      </c>
      <c r="I178" s="4" t="s">
        <v>778</v>
      </c>
      <c r="J178" s="2" t="s">
        <v>73</v>
      </c>
      <c r="K178" s="2" t="s">
        <v>491</v>
      </c>
      <c r="L178" s="2" t="s">
        <v>469</v>
      </c>
      <c r="M178" s="2"/>
      <c r="N178" s="165" t="s">
        <v>1215</v>
      </c>
      <c r="O178" s="40"/>
      <c r="P178" s="40"/>
      <c r="Q178" s="165" t="s">
        <v>1215</v>
      </c>
      <c r="R178" s="165"/>
      <c r="S178" s="165"/>
      <c r="T178" s="165"/>
      <c r="U178" s="40"/>
      <c r="V178" s="40"/>
      <c r="W178" s="165"/>
      <c r="X178" s="165" t="s">
        <v>1215</v>
      </c>
      <c r="Y178" s="165"/>
      <c r="Z178" s="165"/>
      <c r="AA178" s="40"/>
      <c r="AB178" s="40"/>
      <c r="AC178" s="165">
        <v>3</v>
      </c>
      <c r="AD178" s="165"/>
      <c r="AE178" s="165">
        <v>67</v>
      </c>
      <c r="AF178" s="165">
        <v>6</v>
      </c>
      <c r="AG178" s="40"/>
      <c r="AH178" s="40"/>
      <c r="AI178" s="40"/>
      <c r="AJ178" s="40"/>
    </row>
    <row r="179" spans="2:36" ht="15.75" x14ac:dyDescent="0.25">
      <c r="C179" s="648"/>
      <c r="D179" s="271" t="s">
        <v>137</v>
      </c>
      <c r="E179" s="45" t="s">
        <v>463</v>
      </c>
      <c r="F179" s="4"/>
      <c r="G179" s="4"/>
      <c r="H179" s="4"/>
      <c r="I179" s="4"/>
      <c r="J179" s="4"/>
      <c r="K179" s="2"/>
      <c r="L179" s="2"/>
      <c r="M179" s="2"/>
      <c r="N179" s="165"/>
      <c r="O179" s="40"/>
      <c r="P179" s="40"/>
      <c r="Q179" s="165"/>
      <c r="R179" s="165"/>
      <c r="S179" s="165"/>
      <c r="T179" s="165"/>
      <c r="U179" s="40"/>
      <c r="V179" s="40"/>
      <c r="W179" s="165"/>
      <c r="X179" s="165"/>
      <c r="Y179" s="165"/>
      <c r="Z179" s="165"/>
      <c r="AA179" s="40"/>
      <c r="AB179" s="40"/>
      <c r="AC179" s="165"/>
      <c r="AD179" s="165"/>
      <c r="AE179" s="165"/>
      <c r="AF179" s="165"/>
      <c r="AG179" s="40"/>
      <c r="AH179" s="40"/>
      <c r="AI179" s="40"/>
      <c r="AJ179" s="40"/>
    </row>
    <row r="180" spans="2:36" ht="15.75" x14ac:dyDescent="0.25">
      <c r="C180" s="649"/>
      <c r="D180" s="271" t="s">
        <v>139</v>
      </c>
      <c r="E180" s="45" t="s">
        <v>464</v>
      </c>
      <c r="F180" s="4"/>
      <c r="G180" s="4"/>
      <c r="H180" s="4"/>
      <c r="I180" s="4"/>
      <c r="J180" s="4"/>
      <c r="K180" s="2"/>
      <c r="L180" s="2"/>
      <c r="M180" s="2"/>
      <c r="N180" s="165"/>
      <c r="O180" s="40"/>
      <c r="P180" s="40"/>
      <c r="Q180" s="165"/>
      <c r="R180" s="165"/>
      <c r="S180" s="165"/>
      <c r="T180" s="165"/>
      <c r="U180" s="40"/>
      <c r="V180" s="40"/>
      <c r="W180" s="165"/>
      <c r="X180" s="165"/>
      <c r="Y180" s="165"/>
      <c r="Z180" s="165"/>
      <c r="AA180" s="40"/>
      <c r="AB180" s="40"/>
      <c r="AC180" s="165"/>
      <c r="AD180" s="165"/>
      <c r="AE180" s="165"/>
      <c r="AF180" s="165"/>
      <c r="AG180" s="40"/>
      <c r="AH180" s="40"/>
      <c r="AI180" s="40"/>
      <c r="AJ180" s="40"/>
    </row>
    <row r="181" spans="2:36" ht="15.75" x14ac:dyDescent="0.25">
      <c r="B181" s="161">
        <v>27</v>
      </c>
      <c r="C181" s="647">
        <v>43</v>
      </c>
      <c r="D181" s="273" t="s">
        <v>167</v>
      </c>
      <c r="E181" s="275" t="s">
        <v>477</v>
      </c>
      <c r="F181" s="4" t="s">
        <v>550</v>
      </c>
      <c r="G181" s="4" t="s">
        <v>484</v>
      </c>
      <c r="H181" s="4" t="s">
        <v>870</v>
      </c>
      <c r="I181" s="4" t="s">
        <v>778</v>
      </c>
      <c r="J181" s="2" t="s">
        <v>73</v>
      </c>
      <c r="K181" s="2" t="s">
        <v>493</v>
      </c>
      <c r="L181" s="2" t="s">
        <v>485</v>
      </c>
      <c r="M181" s="2"/>
      <c r="N181" s="165" t="s">
        <v>1215</v>
      </c>
      <c r="O181" s="40"/>
      <c r="P181" s="40"/>
      <c r="Q181" s="165" t="s">
        <v>1215</v>
      </c>
      <c r="R181" s="165"/>
      <c r="S181" s="165"/>
      <c r="T181" s="165"/>
      <c r="U181" s="40"/>
      <c r="V181" s="40"/>
      <c r="W181" s="165"/>
      <c r="X181" s="165"/>
      <c r="Y181" s="165"/>
      <c r="Z181" s="165"/>
      <c r="AA181" s="40"/>
      <c r="AB181" s="40"/>
      <c r="AC181" s="165">
        <v>3</v>
      </c>
      <c r="AD181" s="165"/>
      <c r="AE181" s="165">
        <v>54</v>
      </c>
      <c r="AF181" s="165">
        <v>2</v>
      </c>
      <c r="AG181" s="40"/>
      <c r="AH181" s="40"/>
      <c r="AI181" s="40"/>
      <c r="AJ181" s="40"/>
    </row>
    <row r="182" spans="2:36" ht="15.75" x14ac:dyDescent="0.25">
      <c r="C182" s="648"/>
      <c r="D182" s="271" t="s">
        <v>213</v>
      </c>
      <c r="E182" s="45" t="s">
        <v>482</v>
      </c>
      <c r="F182" s="4"/>
      <c r="G182" s="4"/>
      <c r="H182" s="4"/>
      <c r="I182" s="4"/>
      <c r="J182" s="4"/>
      <c r="K182" s="2"/>
      <c r="L182" s="2"/>
      <c r="M182" s="2"/>
      <c r="N182" s="165"/>
      <c r="O182" s="40"/>
      <c r="P182" s="40"/>
      <c r="Q182" s="165"/>
      <c r="R182" s="165"/>
      <c r="S182" s="165"/>
      <c r="T182" s="165"/>
      <c r="U182" s="40"/>
      <c r="V182" s="40"/>
      <c r="W182" s="165"/>
      <c r="X182" s="165"/>
      <c r="Y182" s="165"/>
      <c r="Z182" s="165"/>
      <c r="AA182" s="40"/>
      <c r="AB182" s="40"/>
      <c r="AC182" s="165"/>
      <c r="AD182" s="165"/>
      <c r="AE182" s="165"/>
      <c r="AF182" s="165"/>
      <c r="AG182" s="40"/>
      <c r="AH182" s="40"/>
      <c r="AI182" s="40"/>
      <c r="AJ182" s="40"/>
    </row>
    <row r="183" spans="2:36" ht="15.75" x14ac:dyDescent="0.25">
      <c r="C183" s="649"/>
      <c r="D183" s="271" t="s">
        <v>139</v>
      </c>
      <c r="E183" s="45" t="s">
        <v>483</v>
      </c>
      <c r="F183" s="4"/>
      <c r="G183" s="4"/>
      <c r="H183" s="4"/>
      <c r="I183" s="4"/>
      <c r="J183" s="4"/>
      <c r="K183" s="2"/>
      <c r="L183" s="2"/>
      <c r="M183" s="2"/>
      <c r="N183" s="165"/>
      <c r="O183" s="40"/>
      <c r="P183" s="40"/>
      <c r="Q183" s="165"/>
      <c r="R183" s="165"/>
      <c r="S183" s="165"/>
      <c r="T183" s="165"/>
      <c r="U183" s="40"/>
      <c r="V183" s="40"/>
      <c r="W183" s="165"/>
      <c r="X183" s="165"/>
      <c r="Y183" s="165"/>
      <c r="Z183" s="165"/>
      <c r="AA183" s="40"/>
      <c r="AB183" s="40"/>
      <c r="AC183" s="165"/>
      <c r="AD183" s="165"/>
      <c r="AE183" s="165"/>
      <c r="AF183" s="165"/>
      <c r="AG183" s="40"/>
      <c r="AH183" s="40"/>
      <c r="AI183" s="40"/>
      <c r="AJ183" s="40"/>
    </row>
    <row r="184" spans="2:36" ht="15.75" x14ac:dyDescent="0.25">
      <c r="B184" s="161">
        <v>28</v>
      </c>
      <c r="C184" s="647">
        <v>44</v>
      </c>
      <c r="D184" s="273" t="s">
        <v>167</v>
      </c>
      <c r="E184" s="275" t="s">
        <v>478</v>
      </c>
      <c r="F184" s="4" t="s">
        <v>911</v>
      </c>
      <c r="G184" s="4" t="s">
        <v>486</v>
      </c>
      <c r="H184" s="4" t="s">
        <v>771</v>
      </c>
      <c r="I184" s="4" t="s">
        <v>772</v>
      </c>
      <c r="J184" s="2" t="s">
        <v>73</v>
      </c>
      <c r="K184" s="2" t="s">
        <v>494</v>
      </c>
      <c r="L184" s="2" t="s">
        <v>487</v>
      </c>
      <c r="M184" s="2"/>
      <c r="N184" s="165" t="s">
        <v>1215</v>
      </c>
      <c r="O184" s="40"/>
      <c r="P184" s="40"/>
      <c r="Q184" s="165" t="s">
        <v>1215</v>
      </c>
      <c r="R184" s="165"/>
      <c r="S184" s="165"/>
      <c r="T184" s="165"/>
      <c r="U184" s="40"/>
      <c r="V184" s="40"/>
      <c r="W184" s="165"/>
      <c r="X184" s="165" t="s">
        <v>1215</v>
      </c>
      <c r="Y184" s="165"/>
      <c r="Z184" s="165"/>
      <c r="AA184" s="40"/>
      <c r="AB184" s="40"/>
      <c r="AC184" s="165">
        <v>3</v>
      </c>
      <c r="AD184" s="165"/>
      <c r="AE184" s="165">
        <v>54</v>
      </c>
      <c r="AF184" s="165">
        <v>6</v>
      </c>
      <c r="AG184" s="40"/>
      <c r="AH184" s="40"/>
      <c r="AI184" s="40"/>
      <c r="AJ184" s="40"/>
    </row>
    <row r="185" spans="2:36" ht="15.75" x14ac:dyDescent="0.25">
      <c r="C185" s="648"/>
      <c r="D185" s="271" t="s">
        <v>213</v>
      </c>
      <c r="E185" s="45" t="s">
        <v>488</v>
      </c>
      <c r="F185" s="4"/>
      <c r="G185" s="4"/>
      <c r="H185" s="4"/>
      <c r="I185" s="4"/>
      <c r="J185" s="4"/>
      <c r="K185" s="2"/>
      <c r="L185" s="2"/>
      <c r="M185" s="2"/>
      <c r="N185" s="165"/>
      <c r="O185" s="40"/>
      <c r="P185" s="40"/>
      <c r="Q185" s="165"/>
      <c r="R185" s="165"/>
      <c r="S185" s="165"/>
      <c r="T185" s="165"/>
      <c r="U185" s="40"/>
      <c r="V185" s="40"/>
      <c r="W185" s="165"/>
      <c r="X185" s="165"/>
      <c r="Y185" s="165"/>
      <c r="Z185" s="165"/>
      <c r="AA185" s="40"/>
      <c r="AB185" s="40"/>
      <c r="AC185" s="165"/>
      <c r="AD185" s="165"/>
      <c r="AE185" s="165"/>
      <c r="AF185" s="165"/>
      <c r="AG185" s="40"/>
      <c r="AH185" s="40"/>
      <c r="AI185" s="40"/>
      <c r="AJ185" s="40"/>
    </row>
    <row r="186" spans="2:36" ht="15.75" x14ac:dyDescent="0.25">
      <c r="C186" s="648"/>
      <c r="D186" s="271" t="s">
        <v>139</v>
      </c>
      <c r="E186" s="45" t="s">
        <v>489</v>
      </c>
      <c r="F186" s="4"/>
      <c r="G186" s="4"/>
      <c r="H186" s="4"/>
      <c r="I186" s="4"/>
      <c r="J186" s="4"/>
      <c r="K186" s="2"/>
      <c r="L186" s="2"/>
      <c r="M186" s="2"/>
      <c r="N186" s="165"/>
      <c r="O186" s="40"/>
      <c r="P186" s="40"/>
      <c r="Q186" s="165"/>
      <c r="R186" s="165"/>
      <c r="S186" s="165"/>
      <c r="T186" s="165"/>
      <c r="U186" s="40"/>
      <c r="V186" s="40"/>
      <c r="W186" s="165"/>
      <c r="X186" s="165"/>
      <c r="Y186" s="165"/>
      <c r="Z186" s="165"/>
      <c r="AA186" s="40"/>
      <c r="AB186" s="40"/>
      <c r="AC186" s="165"/>
      <c r="AD186" s="165"/>
      <c r="AE186" s="165"/>
      <c r="AF186" s="165"/>
      <c r="AG186" s="40"/>
      <c r="AH186" s="40"/>
      <c r="AI186" s="40"/>
      <c r="AJ186" s="40"/>
    </row>
    <row r="187" spans="2:36" ht="15.75" x14ac:dyDescent="0.25">
      <c r="C187" s="649"/>
      <c r="D187" s="271" t="s">
        <v>139</v>
      </c>
      <c r="E187" s="45" t="s">
        <v>490</v>
      </c>
      <c r="F187" s="4"/>
      <c r="G187" s="4"/>
      <c r="H187" s="4"/>
      <c r="I187" s="4"/>
      <c r="J187" s="4"/>
      <c r="K187" s="2"/>
      <c r="L187" s="2"/>
      <c r="M187" s="2"/>
      <c r="N187" s="165"/>
      <c r="O187" s="40"/>
      <c r="P187" s="40"/>
      <c r="Q187" s="165"/>
      <c r="R187" s="165"/>
      <c r="S187" s="165"/>
      <c r="T187" s="165"/>
      <c r="U187" s="40"/>
      <c r="V187" s="40"/>
      <c r="W187" s="165"/>
      <c r="X187" s="165"/>
      <c r="Y187" s="165"/>
      <c r="Z187" s="165"/>
      <c r="AA187" s="40"/>
      <c r="AB187" s="40"/>
      <c r="AC187" s="165"/>
      <c r="AD187" s="165"/>
      <c r="AE187" s="165"/>
      <c r="AF187" s="165"/>
      <c r="AG187" s="40"/>
      <c r="AH187" s="40"/>
      <c r="AI187" s="40"/>
      <c r="AJ187" s="40"/>
    </row>
    <row r="188" spans="2:36" ht="15.75" x14ac:dyDescent="0.25">
      <c r="B188" s="161">
        <v>117</v>
      </c>
      <c r="C188" s="647">
        <v>45</v>
      </c>
      <c r="D188" s="273" t="s">
        <v>453</v>
      </c>
      <c r="E188" s="275" t="s">
        <v>480</v>
      </c>
      <c r="F188" s="4" t="s">
        <v>415</v>
      </c>
      <c r="G188" s="4" t="s">
        <v>495</v>
      </c>
      <c r="H188" s="4" t="s">
        <v>873</v>
      </c>
      <c r="I188" s="4" t="s">
        <v>772</v>
      </c>
      <c r="J188" s="2" t="s">
        <v>73</v>
      </c>
      <c r="K188" s="2" t="s">
        <v>496</v>
      </c>
      <c r="L188" s="8"/>
      <c r="M188" s="8" t="s">
        <v>497</v>
      </c>
      <c r="N188" s="165" t="s">
        <v>1215</v>
      </c>
      <c r="O188" s="40"/>
      <c r="P188" s="40"/>
      <c r="Q188" s="165" t="s">
        <v>1215</v>
      </c>
      <c r="R188" s="165"/>
      <c r="S188" s="165"/>
      <c r="T188" s="165"/>
      <c r="U188" s="40"/>
      <c r="V188" s="40"/>
      <c r="W188" s="165"/>
      <c r="X188" s="165" t="s">
        <v>1215</v>
      </c>
      <c r="Y188" s="165"/>
      <c r="Z188" s="165"/>
      <c r="AA188" s="40"/>
      <c r="AB188" s="40"/>
      <c r="AC188" s="165">
        <v>3</v>
      </c>
      <c r="AD188" s="165"/>
      <c r="AE188" s="165">
        <v>54</v>
      </c>
      <c r="AF188" s="165">
        <v>5</v>
      </c>
      <c r="AG188" s="40"/>
      <c r="AH188" s="40"/>
      <c r="AI188" s="40"/>
      <c r="AJ188" s="40"/>
    </row>
    <row r="189" spans="2:36" ht="15.75" x14ac:dyDescent="0.25">
      <c r="C189" s="648"/>
      <c r="D189" s="271" t="s">
        <v>150</v>
      </c>
      <c r="E189" s="45" t="s">
        <v>498</v>
      </c>
      <c r="F189" s="4"/>
      <c r="G189" s="4"/>
      <c r="H189" s="4"/>
      <c r="I189" s="4"/>
      <c r="J189" s="4"/>
      <c r="K189" s="2"/>
      <c r="L189" s="2"/>
      <c r="M189" s="2"/>
      <c r="N189" s="165"/>
      <c r="O189" s="40"/>
      <c r="P189" s="40"/>
      <c r="Q189" s="165"/>
      <c r="R189" s="165"/>
      <c r="S189" s="165"/>
      <c r="T189" s="165"/>
      <c r="U189" s="40"/>
      <c r="V189" s="40"/>
      <c r="W189" s="165"/>
      <c r="X189" s="165"/>
      <c r="Y189" s="165"/>
      <c r="Z189" s="165"/>
      <c r="AA189" s="40"/>
      <c r="AB189" s="40"/>
      <c r="AC189" s="165"/>
      <c r="AD189" s="165"/>
      <c r="AE189" s="165"/>
      <c r="AF189" s="165"/>
      <c r="AG189" s="40"/>
      <c r="AH189" s="40"/>
      <c r="AI189" s="40"/>
      <c r="AJ189" s="40"/>
    </row>
    <row r="190" spans="2:36" ht="15.75" x14ac:dyDescent="0.25">
      <c r="C190" s="649"/>
      <c r="D190" s="271" t="s">
        <v>381</v>
      </c>
      <c r="E190" s="45" t="s">
        <v>499</v>
      </c>
      <c r="F190" s="4"/>
      <c r="G190" s="4"/>
      <c r="H190" s="4"/>
      <c r="I190" s="4"/>
      <c r="J190" s="4"/>
      <c r="K190" s="2"/>
      <c r="L190" s="2"/>
      <c r="M190" s="2"/>
      <c r="N190" s="165"/>
      <c r="O190" s="40"/>
      <c r="P190" s="40"/>
      <c r="Q190" s="165"/>
      <c r="R190" s="165"/>
      <c r="S190" s="165"/>
      <c r="T190" s="165"/>
      <c r="U190" s="40"/>
      <c r="V190" s="40"/>
      <c r="W190" s="165"/>
      <c r="X190" s="165"/>
      <c r="Y190" s="165"/>
      <c r="Z190" s="165"/>
      <c r="AA190" s="40"/>
      <c r="AB190" s="40"/>
      <c r="AC190" s="165"/>
      <c r="AD190" s="165"/>
      <c r="AE190" s="165"/>
      <c r="AF190" s="165"/>
      <c r="AG190" s="40"/>
      <c r="AH190" s="40"/>
      <c r="AI190" s="40"/>
      <c r="AJ190" s="40"/>
    </row>
    <row r="191" spans="2:36" ht="15.75" x14ac:dyDescent="0.25">
      <c r="B191" s="161">
        <v>78</v>
      </c>
      <c r="C191" s="647">
        <v>46</v>
      </c>
      <c r="D191" s="273" t="s">
        <v>167</v>
      </c>
      <c r="E191" s="275" t="s">
        <v>107</v>
      </c>
      <c r="F191" s="4" t="s">
        <v>108</v>
      </c>
      <c r="G191" s="4" t="s">
        <v>500</v>
      </c>
      <c r="H191" s="4" t="s">
        <v>875</v>
      </c>
      <c r="I191" s="4" t="s">
        <v>787</v>
      </c>
      <c r="J191" s="2" t="s">
        <v>73</v>
      </c>
      <c r="K191" s="2" t="s">
        <v>501</v>
      </c>
      <c r="L191" s="2" t="s">
        <v>502</v>
      </c>
      <c r="M191" s="2"/>
      <c r="N191" s="165" t="s">
        <v>1215</v>
      </c>
      <c r="O191" s="40"/>
      <c r="P191" s="40"/>
      <c r="Q191" s="165" t="s">
        <v>1215</v>
      </c>
      <c r="R191" s="165"/>
      <c r="S191" s="165"/>
      <c r="T191" s="165"/>
      <c r="U191" s="40"/>
      <c r="V191" s="40"/>
      <c r="W191" s="165"/>
      <c r="X191" s="165" t="s">
        <v>1215</v>
      </c>
      <c r="Y191" s="165"/>
      <c r="Z191" s="165"/>
      <c r="AA191" s="40"/>
      <c r="AB191" s="40"/>
      <c r="AC191" s="165">
        <v>6</v>
      </c>
      <c r="AD191" s="165"/>
      <c r="AE191" s="165">
        <v>67</v>
      </c>
      <c r="AF191" s="165">
        <v>6</v>
      </c>
      <c r="AG191" s="40"/>
      <c r="AH191" s="40"/>
      <c r="AI191" s="40"/>
      <c r="AJ191" s="40"/>
    </row>
    <row r="192" spans="2:36" ht="15.75" x14ac:dyDescent="0.25">
      <c r="C192" s="648"/>
      <c r="D192" s="271" t="s">
        <v>150</v>
      </c>
      <c r="E192" s="45" t="s">
        <v>503</v>
      </c>
      <c r="F192" s="4"/>
      <c r="G192" s="4"/>
      <c r="H192" s="4"/>
      <c r="I192" s="4"/>
      <c r="J192" s="4"/>
      <c r="K192" s="2"/>
      <c r="L192" s="2"/>
      <c r="M192" s="2"/>
      <c r="N192" s="165"/>
      <c r="O192" s="40"/>
      <c r="P192" s="40"/>
      <c r="Q192" s="165"/>
      <c r="R192" s="165"/>
      <c r="S192" s="165"/>
      <c r="T192" s="165"/>
      <c r="U192" s="40"/>
      <c r="V192" s="40"/>
      <c r="W192" s="165"/>
      <c r="X192" s="165"/>
      <c r="Y192" s="165"/>
      <c r="Z192" s="165"/>
      <c r="AA192" s="40"/>
      <c r="AB192" s="40"/>
      <c r="AC192" s="165"/>
      <c r="AD192" s="165"/>
      <c r="AE192" s="165"/>
      <c r="AF192" s="165"/>
      <c r="AG192" s="40"/>
      <c r="AH192" s="40"/>
      <c r="AI192" s="40"/>
      <c r="AJ192" s="40"/>
    </row>
    <row r="193" spans="2:37" ht="15.75" x14ac:dyDescent="0.25">
      <c r="C193" s="648"/>
      <c r="D193" s="271" t="s">
        <v>381</v>
      </c>
      <c r="E193" s="45" t="s">
        <v>504</v>
      </c>
      <c r="F193" s="4"/>
      <c r="G193" s="4"/>
      <c r="H193" s="4"/>
      <c r="I193" s="4"/>
      <c r="J193" s="4"/>
      <c r="K193" s="2"/>
      <c r="L193" s="2"/>
      <c r="M193" s="2"/>
      <c r="N193" s="165"/>
      <c r="O193" s="40"/>
      <c r="P193" s="40"/>
      <c r="Q193" s="165"/>
      <c r="R193" s="165"/>
      <c r="S193" s="165"/>
      <c r="T193" s="165"/>
      <c r="U193" s="40"/>
      <c r="V193" s="40"/>
      <c r="W193" s="165"/>
      <c r="X193" s="165"/>
      <c r="Y193" s="165"/>
      <c r="Z193" s="165"/>
      <c r="AA193" s="40"/>
      <c r="AB193" s="40"/>
      <c r="AC193" s="165"/>
      <c r="AD193" s="165"/>
      <c r="AE193" s="165"/>
      <c r="AF193" s="165"/>
      <c r="AG193" s="40"/>
      <c r="AH193" s="40"/>
      <c r="AI193" s="40"/>
      <c r="AJ193" s="40"/>
    </row>
    <row r="194" spans="2:37" ht="15.75" x14ac:dyDescent="0.25">
      <c r="C194" s="648"/>
      <c r="D194" s="271" t="s">
        <v>505</v>
      </c>
      <c r="E194" s="45" t="s">
        <v>506</v>
      </c>
      <c r="F194" s="4"/>
      <c r="G194" s="4"/>
      <c r="H194" s="4"/>
      <c r="I194" s="4"/>
      <c r="J194" s="4"/>
      <c r="K194" s="2"/>
      <c r="L194" s="2"/>
      <c r="M194" s="2"/>
      <c r="N194" s="165"/>
      <c r="O194" s="40"/>
      <c r="P194" s="40"/>
      <c r="Q194" s="165"/>
      <c r="R194" s="165"/>
      <c r="S194" s="165"/>
      <c r="T194" s="165"/>
      <c r="U194" s="40"/>
      <c r="V194" s="40"/>
      <c r="W194" s="165"/>
      <c r="X194" s="165"/>
      <c r="Y194" s="165"/>
      <c r="Z194" s="165"/>
      <c r="AA194" s="40"/>
      <c r="AB194" s="40"/>
      <c r="AC194" s="165"/>
      <c r="AD194" s="165"/>
      <c r="AE194" s="165"/>
      <c r="AF194" s="165"/>
      <c r="AG194" s="40"/>
      <c r="AH194" s="40"/>
      <c r="AI194" s="40"/>
      <c r="AJ194" s="40"/>
    </row>
    <row r="195" spans="2:37" ht="15.75" x14ac:dyDescent="0.25">
      <c r="C195" s="648"/>
      <c r="D195" s="271" t="s">
        <v>314</v>
      </c>
      <c r="E195" s="45" t="s">
        <v>507</v>
      </c>
      <c r="F195" s="4"/>
      <c r="G195" s="4"/>
      <c r="H195" s="4"/>
      <c r="I195" s="4"/>
      <c r="J195" s="4"/>
      <c r="K195" s="2"/>
      <c r="L195" s="2"/>
      <c r="M195" s="2"/>
      <c r="N195" s="165"/>
      <c r="O195" s="40"/>
      <c r="P195" s="40"/>
      <c r="Q195" s="165"/>
      <c r="R195" s="165"/>
      <c r="S195" s="165"/>
      <c r="T195" s="165"/>
      <c r="U195" s="40"/>
      <c r="V195" s="40"/>
      <c r="W195" s="165"/>
      <c r="X195" s="165"/>
      <c r="Y195" s="165"/>
      <c r="Z195" s="165"/>
      <c r="AA195" s="40"/>
      <c r="AB195" s="40"/>
      <c r="AC195" s="165"/>
      <c r="AD195" s="165"/>
      <c r="AE195" s="165"/>
      <c r="AF195" s="165"/>
      <c r="AG195" s="40"/>
      <c r="AH195" s="40"/>
      <c r="AI195" s="40"/>
      <c r="AJ195" s="40"/>
    </row>
    <row r="196" spans="2:37" ht="15.75" x14ac:dyDescent="0.25">
      <c r="C196" s="649"/>
      <c r="D196" s="271" t="s">
        <v>314</v>
      </c>
      <c r="E196" s="45" t="s">
        <v>508</v>
      </c>
      <c r="F196" s="4"/>
      <c r="G196" s="4"/>
      <c r="H196" s="4"/>
      <c r="I196" s="4"/>
      <c r="J196" s="4"/>
      <c r="K196" s="2"/>
      <c r="L196" s="2"/>
      <c r="M196" s="2"/>
      <c r="N196" s="165"/>
      <c r="O196" s="40"/>
      <c r="P196" s="40"/>
      <c r="Q196" s="165"/>
      <c r="R196" s="165"/>
      <c r="S196" s="165"/>
      <c r="T196" s="165"/>
      <c r="U196" s="40"/>
      <c r="V196" s="40"/>
      <c r="W196" s="165"/>
      <c r="X196" s="165"/>
      <c r="Y196" s="165"/>
      <c r="Z196" s="165"/>
      <c r="AA196" s="40"/>
      <c r="AB196" s="40"/>
      <c r="AC196" s="165"/>
      <c r="AD196" s="165"/>
      <c r="AE196" s="165"/>
      <c r="AF196" s="165"/>
      <c r="AG196" s="40"/>
      <c r="AH196" s="40"/>
      <c r="AI196" s="40"/>
      <c r="AJ196" s="40"/>
    </row>
    <row r="197" spans="2:37" ht="15.75" x14ac:dyDescent="0.25">
      <c r="B197" s="161">
        <v>29</v>
      </c>
      <c r="C197" s="647">
        <v>47</v>
      </c>
      <c r="D197" s="273" t="s">
        <v>453</v>
      </c>
      <c r="E197" s="275" t="s">
        <v>509</v>
      </c>
      <c r="F197" s="4" t="s">
        <v>47</v>
      </c>
      <c r="G197" s="4" t="s">
        <v>510</v>
      </c>
      <c r="H197" s="4" t="s">
        <v>876</v>
      </c>
      <c r="I197" s="4" t="s">
        <v>778</v>
      </c>
      <c r="J197" s="2" t="s">
        <v>73</v>
      </c>
      <c r="K197" s="2" t="s">
        <v>511</v>
      </c>
      <c r="L197" s="2" t="s">
        <v>512</v>
      </c>
      <c r="M197" s="2"/>
      <c r="N197" s="165" t="s">
        <v>1215</v>
      </c>
      <c r="O197" s="40"/>
      <c r="P197" s="40"/>
      <c r="Q197" s="165" t="s">
        <v>1215</v>
      </c>
      <c r="R197" s="165"/>
      <c r="S197" s="165"/>
      <c r="T197" s="165"/>
      <c r="U197" s="40"/>
      <c r="V197" s="40"/>
      <c r="W197" s="165"/>
      <c r="X197" s="165" t="s">
        <v>1215</v>
      </c>
      <c r="Y197" s="165"/>
      <c r="Z197" s="165"/>
      <c r="AA197" s="40"/>
      <c r="AB197" s="40"/>
      <c r="AC197" s="165">
        <v>4</v>
      </c>
      <c r="AD197" s="165"/>
      <c r="AE197" s="165">
        <v>28</v>
      </c>
      <c r="AF197" s="165">
        <v>7</v>
      </c>
      <c r="AG197" s="40"/>
      <c r="AH197" s="40"/>
      <c r="AI197" s="40"/>
      <c r="AJ197" s="40"/>
      <c r="AK197" s="161" t="s">
        <v>527</v>
      </c>
    </row>
    <row r="198" spans="2:37" ht="15.75" x14ac:dyDescent="0.25">
      <c r="C198" s="648"/>
      <c r="D198" s="271" t="s">
        <v>310</v>
      </c>
      <c r="E198" s="45" t="s">
        <v>513</v>
      </c>
      <c r="F198" s="4"/>
      <c r="G198" s="4"/>
      <c r="H198" s="4"/>
      <c r="I198" s="4"/>
      <c r="J198" s="4"/>
      <c r="K198" s="2"/>
      <c r="L198" s="2"/>
      <c r="M198" s="2"/>
      <c r="N198" s="165"/>
      <c r="O198" s="40"/>
      <c r="P198" s="40"/>
      <c r="Q198" s="165"/>
      <c r="R198" s="165"/>
      <c r="S198" s="165"/>
      <c r="T198" s="165"/>
      <c r="U198" s="40"/>
      <c r="V198" s="40"/>
      <c r="W198" s="165"/>
      <c r="X198" s="165"/>
      <c r="Y198" s="165"/>
      <c r="Z198" s="165"/>
      <c r="AA198" s="40"/>
      <c r="AB198" s="40"/>
      <c r="AC198" s="165"/>
      <c r="AD198" s="165"/>
      <c r="AE198" s="165"/>
      <c r="AF198" s="165"/>
      <c r="AG198" s="40"/>
      <c r="AH198" s="40"/>
      <c r="AI198" s="40"/>
      <c r="AJ198" s="40"/>
    </row>
    <row r="199" spans="2:37" ht="15.75" x14ac:dyDescent="0.25">
      <c r="C199" s="648"/>
      <c r="D199" s="271" t="s">
        <v>145</v>
      </c>
      <c r="E199" s="45" t="s">
        <v>514</v>
      </c>
      <c r="F199" s="4"/>
      <c r="G199" s="4"/>
      <c r="H199" s="4"/>
      <c r="I199" s="4"/>
      <c r="J199" s="4"/>
      <c r="K199" s="2"/>
      <c r="L199" s="2"/>
      <c r="M199" s="2"/>
      <c r="N199" s="165"/>
      <c r="O199" s="40"/>
      <c r="P199" s="40"/>
      <c r="Q199" s="165"/>
      <c r="R199" s="165"/>
      <c r="S199" s="165"/>
      <c r="T199" s="165"/>
      <c r="U199" s="40"/>
      <c r="V199" s="40"/>
      <c r="W199" s="165"/>
      <c r="X199" s="165"/>
      <c r="Y199" s="165"/>
      <c r="Z199" s="165"/>
      <c r="AA199" s="40"/>
      <c r="AB199" s="40"/>
      <c r="AC199" s="165"/>
      <c r="AD199" s="165"/>
      <c r="AE199" s="165"/>
      <c r="AF199" s="165"/>
      <c r="AG199" s="40"/>
      <c r="AH199" s="40"/>
      <c r="AI199" s="40"/>
      <c r="AJ199" s="40"/>
    </row>
    <row r="200" spans="2:37" ht="15.75" x14ac:dyDescent="0.25">
      <c r="C200" s="649"/>
      <c r="D200" s="271" t="s">
        <v>137</v>
      </c>
      <c r="E200" s="45" t="s">
        <v>515</v>
      </c>
      <c r="F200" s="4"/>
      <c r="G200" s="4"/>
      <c r="H200" s="4"/>
      <c r="I200" s="4"/>
      <c r="J200" s="4"/>
      <c r="K200" s="2"/>
      <c r="L200" s="2"/>
      <c r="M200" s="2"/>
      <c r="N200" s="165"/>
      <c r="O200" s="40"/>
      <c r="P200" s="40"/>
      <c r="Q200" s="165"/>
      <c r="R200" s="165"/>
      <c r="S200" s="165"/>
      <c r="T200" s="165"/>
      <c r="U200" s="40"/>
      <c r="V200" s="40"/>
      <c r="W200" s="165"/>
      <c r="X200" s="165"/>
      <c r="Y200" s="165"/>
      <c r="Z200" s="165"/>
      <c r="AA200" s="40"/>
      <c r="AB200" s="40"/>
      <c r="AC200" s="165"/>
      <c r="AD200" s="165"/>
      <c r="AE200" s="165"/>
      <c r="AF200" s="165"/>
      <c r="AG200" s="40"/>
      <c r="AH200" s="40"/>
      <c r="AI200" s="40"/>
      <c r="AJ200" s="40"/>
    </row>
    <row r="201" spans="2:37" ht="16.5" customHeight="1" x14ac:dyDescent="0.25">
      <c r="B201" s="161">
        <v>30</v>
      </c>
      <c r="C201" s="647">
        <v>48</v>
      </c>
      <c r="D201" s="273" t="s">
        <v>453</v>
      </c>
      <c r="E201" s="275" t="s">
        <v>516</v>
      </c>
      <c r="F201" s="4" t="s">
        <v>47</v>
      </c>
      <c r="G201" s="4" t="s">
        <v>517</v>
      </c>
      <c r="H201" s="4" t="s">
        <v>877</v>
      </c>
      <c r="I201" s="4" t="s">
        <v>772</v>
      </c>
      <c r="J201" s="2" t="s">
        <v>73</v>
      </c>
      <c r="K201" s="2" t="s">
        <v>518</v>
      </c>
      <c r="L201" s="2" t="s">
        <v>519</v>
      </c>
      <c r="M201" s="2"/>
      <c r="N201" s="165" t="s">
        <v>1215</v>
      </c>
      <c r="O201" s="40"/>
      <c r="P201" s="40"/>
      <c r="Q201" s="165" t="s">
        <v>1215</v>
      </c>
      <c r="R201" s="165"/>
      <c r="S201" s="165"/>
      <c r="T201" s="165"/>
      <c r="U201" s="40"/>
      <c r="V201" s="40"/>
      <c r="W201" s="165"/>
      <c r="X201" s="165" t="s">
        <v>1215</v>
      </c>
      <c r="Y201" s="165"/>
      <c r="Z201" s="165"/>
      <c r="AA201" s="40"/>
      <c r="AB201" s="40"/>
      <c r="AC201" s="165">
        <v>4</v>
      </c>
      <c r="AD201" s="165"/>
      <c r="AE201" s="165">
        <v>28</v>
      </c>
      <c r="AF201" s="165">
        <v>7</v>
      </c>
      <c r="AG201" s="40"/>
      <c r="AH201" s="40"/>
      <c r="AI201" s="40"/>
      <c r="AJ201" s="40"/>
      <c r="AK201" s="161" t="s">
        <v>527</v>
      </c>
    </row>
    <row r="202" spans="2:37" ht="15.75" x14ac:dyDescent="0.25">
      <c r="C202" s="648"/>
      <c r="D202" s="271" t="s">
        <v>213</v>
      </c>
      <c r="E202" s="45" t="s">
        <v>520</v>
      </c>
      <c r="F202" s="4"/>
      <c r="G202" s="4"/>
      <c r="H202" s="4"/>
      <c r="I202" s="4"/>
      <c r="J202" s="4"/>
      <c r="K202" s="2"/>
      <c r="L202" s="2"/>
      <c r="M202" s="2"/>
      <c r="N202" s="165"/>
      <c r="O202" s="40"/>
      <c r="P202" s="40"/>
      <c r="Q202" s="165"/>
      <c r="R202" s="165"/>
      <c r="S202" s="165"/>
      <c r="T202" s="165"/>
      <c r="U202" s="40"/>
      <c r="V202" s="40"/>
      <c r="W202" s="165"/>
      <c r="X202" s="165"/>
      <c r="Y202" s="165"/>
      <c r="Z202" s="165"/>
      <c r="AA202" s="40"/>
      <c r="AB202" s="40"/>
      <c r="AC202" s="165"/>
      <c r="AD202" s="165"/>
      <c r="AE202" s="165"/>
      <c r="AF202" s="165"/>
      <c r="AG202" s="40"/>
      <c r="AH202" s="40"/>
      <c r="AI202" s="40"/>
      <c r="AJ202" s="40"/>
    </row>
    <row r="203" spans="2:37" ht="15.75" x14ac:dyDescent="0.25">
      <c r="C203" s="648"/>
      <c r="D203" s="271" t="s">
        <v>139</v>
      </c>
      <c r="E203" s="45" t="s">
        <v>521</v>
      </c>
      <c r="F203" s="4"/>
      <c r="G203" s="4"/>
      <c r="H203" s="4"/>
      <c r="I203" s="4"/>
      <c r="J203" s="4"/>
      <c r="K203" s="2"/>
      <c r="L203" s="2"/>
      <c r="M203" s="2"/>
      <c r="N203" s="165"/>
      <c r="O203" s="40"/>
      <c r="P203" s="40"/>
      <c r="Q203" s="165"/>
      <c r="R203" s="165"/>
      <c r="S203" s="165"/>
      <c r="T203" s="165"/>
      <c r="U203" s="40"/>
      <c r="V203" s="40"/>
      <c r="W203" s="165"/>
      <c r="X203" s="165"/>
      <c r="Y203" s="165"/>
      <c r="Z203" s="165"/>
      <c r="AA203" s="40"/>
      <c r="AB203" s="40"/>
      <c r="AC203" s="165"/>
      <c r="AD203" s="165"/>
      <c r="AE203" s="165"/>
      <c r="AF203" s="165"/>
      <c r="AG203" s="40"/>
      <c r="AH203" s="40"/>
      <c r="AI203" s="40"/>
      <c r="AJ203" s="40"/>
    </row>
    <row r="204" spans="2:37" ht="15.75" x14ac:dyDescent="0.25">
      <c r="C204" s="649"/>
      <c r="D204" s="271" t="s">
        <v>139</v>
      </c>
      <c r="E204" s="45" t="s">
        <v>522</v>
      </c>
      <c r="F204" s="4"/>
      <c r="G204" s="4"/>
      <c r="H204" s="4"/>
      <c r="I204" s="4"/>
      <c r="J204" s="4"/>
      <c r="K204" s="2"/>
      <c r="L204" s="2"/>
      <c r="M204" s="2"/>
      <c r="N204" s="165"/>
      <c r="O204" s="40"/>
      <c r="P204" s="40"/>
      <c r="Q204" s="165"/>
      <c r="R204" s="165"/>
      <c r="S204" s="165"/>
      <c r="T204" s="165"/>
      <c r="U204" s="40"/>
      <c r="V204" s="40"/>
      <c r="W204" s="165"/>
      <c r="X204" s="165"/>
      <c r="Y204" s="165"/>
      <c r="Z204" s="165"/>
      <c r="AA204" s="40"/>
      <c r="AB204" s="40"/>
      <c r="AC204" s="165"/>
      <c r="AD204" s="165"/>
      <c r="AE204" s="165"/>
      <c r="AF204" s="165"/>
      <c r="AG204" s="40"/>
      <c r="AH204" s="40"/>
      <c r="AI204" s="40"/>
      <c r="AJ204" s="40"/>
    </row>
    <row r="205" spans="2:37" ht="15.75" x14ac:dyDescent="0.25">
      <c r="B205" s="161">
        <v>31</v>
      </c>
      <c r="C205" s="647">
        <v>49</v>
      </c>
      <c r="D205" s="273" t="s">
        <v>167</v>
      </c>
      <c r="E205" s="275" t="s">
        <v>470</v>
      </c>
      <c r="F205" s="4" t="s">
        <v>47</v>
      </c>
      <c r="G205" s="4" t="s">
        <v>523</v>
      </c>
      <c r="H205" s="4" t="s">
        <v>878</v>
      </c>
      <c r="I205" s="4" t="s">
        <v>772</v>
      </c>
      <c r="J205" s="2" t="s">
        <v>73</v>
      </c>
      <c r="K205" s="2" t="s">
        <v>545</v>
      </c>
      <c r="L205" s="2" t="s">
        <v>524</v>
      </c>
      <c r="M205" s="2"/>
      <c r="N205" s="165" t="s">
        <v>1215</v>
      </c>
      <c r="O205" s="40"/>
      <c r="P205" s="40"/>
      <c r="Q205" s="165" t="s">
        <v>1215</v>
      </c>
      <c r="R205" s="165"/>
      <c r="S205" s="165"/>
      <c r="T205" s="165"/>
      <c r="U205" s="40"/>
      <c r="V205" s="40"/>
      <c r="W205" s="165"/>
      <c r="X205" s="165" t="s">
        <v>1215</v>
      </c>
      <c r="Y205" s="165"/>
      <c r="Z205" s="165"/>
      <c r="AA205" s="40"/>
      <c r="AB205" s="40"/>
      <c r="AC205" s="165">
        <v>3</v>
      </c>
      <c r="AD205" s="165"/>
      <c r="AE205" s="165">
        <v>28</v>
      </c>
      <c r="AF205" s="165">
        <v>7</v>
      </c>
      <c r="AG205" s="40"/>
      <c r="AH205" s="40"/>
      <c r="AI205" s="40"/>
      <c r="AJ205" s="40"/>
      <c r="AK205" s="161" t="s">
        <v>527</v>
      </c>
    </row>
    <row r="206" spans="2:37" ht="15.75" x14ac:dyDescent="0.25">
      <c r="C206" s="648"/>
      <c r="D206" s="271" t="s">
        <v>150</v>
      </c>
      <c r="E206" s="45" t="s">
        <v>525</v>
      </c>
      <c r="F206" s="4"/>
      <c r="G206" s="4"/>
      <c r="H206" s="4"/>
      <c r="I206" s="4"/>
      <c r="J206" s="4"/>
      <c r="K206" s="2"/>
      <c r="L206" s="2"/>
      <c r="M206" s="2"/>
      <c r="N206" s="165"/>
      <c r="O206" s="40"/>
      <c r="P206" s="40"/>
      <c r="Q206" s="165"/>
      <c r="R206" s="165"/>
      <c r="S206" s="165"/>
      <c r="T206" s="165"/>
      <c r="U206" s="40"/>
      <c r="V206" s="40"/>
      <c r="W206" s="165"/>
      <c r="X206" s="165"/>
      <c r="Y206" s="165"/>
      <c r="Z206" s="165"/>
      <c r="AA206" s="40"/>
      <c r="AB206" s="40"/>
      <c r="AC206" s="165"/>
      <c r="AD206" s="165"/>
      <c r="AE206" s="165"/>
      <c r="AF206" s="165"/>
      <c r="AG206" s="40"/>
      <c r="AH206" s="40"/>
      <c r="AI206" s="40"/>
      <c r="AJ206" s="40"/>
    </row>
    <row r="207" spans="2:37" ht="15.75" x14ac:dyDescent="0.25">
      <c r="C207" s="649"/>
      <c r="D207" s="271" t="s">
        <v>381</v>
      </c>
      <c r="E207" s="45" t="s">
        <v>526</v>
      </c>
      <c r="F207" s="4"/>
      <c r="G207" s="4"/>
      <c r="H207" s="4"/>
      <c r="I207" s="4"/>
      <c r="J207" s="4"/>
      <c r="K207" s="2"/>
      <c r="L207" s="2"/>
      <c r="M207" s="2"/>
      <c r="N207" s="165"/>
      <c r="O207" s="40"/>
      <c r="P207" s="40"/>
      <c r="Q207" s="165"/>
      <c r="R207" s="165"/>
      <c r="S207" s="165"/>
      <c r="T207" s="165"/>
      <c r="U207" s="40"/>
      <c r="V207" s="40"/>
      <c r="W207" s="165"/>
      <c r="X207" s="165"/>
      <c r="Y207" s="165"/>
      <c r="Z207" s="165"/>
      <c r="AA207" s="40"/>
      <c r="AB207" s="40"/>
      <c r="AC207" s="165"/>
      <c r="AD207" s="165"/>
      <c r="AE207" s="165"/>
      <c r="AF207" s="165"/>
      <c r="AG207" s="40"/>
      <c r="AH207" s="40"/>
      <c r="AI207" s="40"/>
      <c r="AJ207" s="40"/>
    </row>
    <row r="208" spans="2:37" ht="16.5" customHeight="1" x14ac:dyDescent="0.25">
      <c r="B208" s="161">
        <v>5</v>
      </c>
      <c r="C208" s="647">
        <v>50</v>
      </c>
      <c r="D208" s="273" t="s">
        <v>167</v>
      </c>
      <c r="E208" s="275" t="s">
        <v>455</v>
      </c>
      <c r="F208" s="4" t="s">
        <v>456</v>
      </c>
      <c r="G208" s="4" t="s">
        <v>528</v>
      </c>
      <c r="H208" s="4" t="s">
        <v>879</v>
      </c>
      <c r="I208" s="4" t="s">
        <v>787</v>
      </c>
      <c r="J208" s="2" t="s">
        <v>73</v>
      </c>
      <c r="K208" s="2" t="s">
        <v>529</v>
      </c>
      <c r="L208" s="2" t="s">
        <v>457</v>
      </c>
      <c r="M208" s="2"/>
      <c r="N208" s="165" t="s">
        <v>1215</v>
      </c>
      <c r="O208" s="40"/>
      <c r="P208" s="40"/>
      <c r="Q208" s="165" t="s">
        <v>1215</v>
      </c>
      <c r="R208" s="165"/>
      <c r="S208" s="165"/>
      <c r="T208" s="165"/>
      <c r="U208" s="40"/>
      <c r="V208" s="40"/>
      <c r="W208" s="165"/>
      <c r="X208" s="165" t="s">
        <v>1215</v>
      </c>
      <c r="Y208" s="165"/>
      <c r="Z208" s="165"/>
      <c r="AA208" s="40"/>
      <c r="AB208" s="40"/>
      <c r="AC208" s="165">
        <v>4</v>
      </c>
      <c r="AD208" s="165"/>
      <c r="AE208" s="165">
        <v>67</v>
      </c>
      <c r="AF208" s="165">
        <v>4</v>
      </c>
      <c r="AG208" s="40"/>
      <c r="AH208" s="40"/>
      <c r="AI208" s="40"/>
      <c r="AJ208" s="40"/>
    </row>
    <row r="209" spans="2:37" ht="15.75" x14ac:dyDescent="0.25">
      <c r="C209" s="648"/>
      <c r="D209" s="271" t="s">
        <v>137</v>
      </c>
      <c r="E209" s="45" t="s">
        <v>530</v>
      </c>
      <c r="F209" s="4"/>
      <c r="G209" s="4"/>
      <c r="H209" s="4"/>
      <c r="I209" s="4"/>
      <c r="J209" s="4"/>
      <c r="K209" s="2"/>
      <c r="L209" s="2"/>
      <c r="M209" s="2"/>
      <c r="N209" s="165"/>
      <c r="O209" s="40"/>
      <c r="P209" s="40"/>
      <c r="Q209" s="165"/>
      <c r="R209" s="165"/>
      <c r="S209" s="165"/>
      <c r="T209" s="165"/>
      <c r="U209" s="40"/>
      <c r="V209" s="40"/>
      <c r="W209" s="165"/>
      <c r="X209" s="165"/>
      <c r="Y209" s="165"/>
      <c r="Z209" s="165"/>
      <c r="AA209" s="40"/>
      <c r="AB209" s="40"/>
      <c r="AC209" s="165"/>
      <c r="AD209" s="165"/>
      <c r="AE209" s="165"/>
      <c r="AF209" s="165"/>
      <c r="AG209" s="40"/>
      <c r="AH209" s="40"/>
      <c r="AI209" s="40"/>
      <c r="AJ209" s="40"/>
    </row>
    <row r="210" spans="2:37" ht="15.75" x14ac:dyDescent="0.25">
      <c r="C210" s="648"/>
      <c r="D210" s="271" t="s">
        <v>139</v>
      </c>
      <c r="E210" s="45" t="s">
        <v>531</v>
      </c>
      <c r="F210" s="4"/>
      <c r="G210" s="4"/>
      <c r="H210" s="4"/>
      <c r="I210" s="4"/>
      <c r="J210" s="4"/>
      <c r="K210" s="2"/>
      <c r="L210" s="2"/>
      <c r="M210" s="2"/>
      <c r="N210" s="165"/>
      <c r="O210" s="40"/>
      <c r="P210" s="40"/>
      <c r="Q210" s="165"/>
      <c r="R210" s="165"/>
      <c r="S210" s="165"/>
      <c r="T210" s="165"/>
      <c r="U210" s="40"/>
      <c r="V210" s="40"/>
      <c r="W210" s="165"/>
      <c r="X210" s="165"/>
      <c r="Y210" s="165"/>
      <c r="Z210" s="165"/>
      <c r="AA210" s="40"/>
      <c r="AB210" s="40"/>
      <c r="AC210" s="165"/>
      <c r="AD210" s="165"/>
      <c r="AE210" s="165"/>
      <c r="AF210" s="165"/>
      <c r="AG210" s="40"/>
      <c r="AH210" s="40"/>
      <c r="AI210" s="40"/>
      <c r="AJ210" s="40"/>
    </row>
    <row r="211" spans="2:37" ht="15.75" x14ac:dyDescent="0.25">
      <c r="C211" s="649"/>
      <c r="D211" s="271" t="s">
        <v>139</v>
      </c>
      <c r="E211" s="45" t="s">
        <v>532</v>
      </c>
      <c r="F211" s="4"/>
      <c r="G211" s="4"/>
      <c r="H211" s="4"/>
      <c r="I211" s="4"/>
      <c r="J211" s="4"/>
      <c r="K211" s="2"/>
      <c r="L211" s="2"/>
      <c r="M211" s="2"/>
      <c r="N211" s="165"/>
      <c r="O211" s="40"/>
      <c r="P211" s="40"/>
      <c r="Q211" s="165"/>
      <c r="R211" s="165"/>
      <c r="S211" s="165"/>
      <c r="T211" s="165"/>
      <c r="U211" s="40"/>
      <c r="V211" s="40"/>
      <c r="W211" s="165"/>
      <c r="X211" s="165"/>
      <c r="Y211" s="165"/>
      <c r="Z211" s="165"/>
      <c r="AA211" s="40"/>
      <c r="AB211" s="40"/>
      <c r="AC211" s="165"/>
      <c r="AD211" s="165"/>
      <c r="AE211" s="165"/>
      <c r="AF211" s="165"/>
      <c r="AG211" s="40"/>
      <c r="AH211" s="40"/>
      <c r="AI211" s="40"/>
      <c r="AJ211" s="40"/>
    </row>
    <row r="212" spans="2:37" ht="15.75" x14ac:dyDescent="0.25">
      <c r="B212" s="161">
        <v>32</v>
      </c>
      <c r="C212" s="647">
        <v>51</v>
      </c>
      <c r="D212" s="273" t="s">
        <v>167</v>
      </c>
      <c r="E212" s="275" t="s">
        <v>533</v>
      </c>
      <c r="F212" s="4" t="s">
        <v>539</v>
      </c>
      <c r="G212" s="4" t="s">
        <v>534</v>
      </c>
      <c r="H212" s="4" t="s">
        <v>880</v>
      </c>
      <c r="I212" s="4" t="s">
        <v>772</v>
      </c>
      <c r="J212" s="2" t="s">
        <v>73</v>
      </c>
      <c r="K212" s="2" t="s">
        <v>535</v>
      </c>
      <c r="L212" s="2" t="s">
        <v>44</v>
      </c>
      <c r="M212" s="2"/>
      <c r="N212" s="165" t="s">
        <v>1215</v>
      </c>
      <c r="O212" s="40"/>
      <c r="P212" s="40"/>
      <c r="Q212" s="165" t="s">
        <v>1215</v>
      </c>
      <c r="R212" s="165"/>
      <c r="S212" s="165"/>
      <c r="T212" s="165"/>
      <c r="U212" s="40"/>
      <c r="V212" s="40"/>
      <c r="W212" s="165"/>
      <c r="X212" s="165" t="s">
        <v>1215</v>
      </c>
      <c r="Y212" s="165"/>
      <c r="Z212" s="165"/>
      <c r="AA212" s="40"/>
      <c r="AB212" s="40"/>
      <c r="AC212" s="165">
        <v>3</v>
      </c>
      <c r="AD212" s="165"/>
      <c r="AE212" s="165">
        <v>54</v>
      </c>
      <c r="AF212" s="165">
        <v>2</v>
      </c>
      <c r="AG212" s="40"/>
      <c r="AH212" s="40"/>
      <c r="AI212" s="40"/>
      <c r="AJ212" s="40"/>
      <c r="AK212" s="161" t="s">
        <v>538</v>
      </c>
    </row>
    <row r="213" spans="2:37" ht="15.75" x14ac:dyDescent="0.25">
      <c r="C213" s="648"/>
      <c r="D213" s="271" t="s">
        <v>137</v>
      </c>
      <c r="E213" s="45" t="s">
        <v>536</v>
      </c>
      <c r="F213" s="4"/>
      <c r="G213" s="4"/>
      <c r="H213" s="4"/>
      <c r="I213" s="4"/>
      <c r="J213" s="4"/>
      <c r="K213" s="2"/>
      <c r="L213" s="2"/>
      <c r="M213" s="2"/>
      <c r="N213" s="165"/>
      <c r="O213" s="40"/>
      <c r="P213" s="40"/>
      <c r="Q213" s="165"/>
      <c r="R213" s="165"/>
      <c r="S213" s="165"/>
      <c r="T213" s="165"/>
      <c r="U213" s="40"/>
      <c r="V213" s="40"/>
      <c r="W213" s="165"/>
      <c r="X213" s="165"/>
      <c r="Y213" s="165"/>
      <c r="Z213" s="165"/>
      <c r="AA213" s="40"/>
      <c r="AB213" s="40"/>
      <c r="AC213" s="165"/>
      <c r="AD213" s="165"/>
      <c r="AE213" s="165"/>
      <c r="AF213" s="165"/>
      <c r="AG213" s="40"/>
      <c r="AH213" s="40"/>
      <c r="AI213" s="40"/>
      <c r="AJ213" s="40"/>
    </row>
    <row r="214" spans="2:37" ht="15.75" x14ac:dyDescent="0.25">
      <c r="C214" s="649"/>
      <c r="D214" s="271" t="s">
        <v>139</v>
      </c>
      <c r="E214" s="45" t="s">
        <v>537</v>
      </c>
      <c r="F214" s="4"/>
      <c r="G214" s="4"/>
      <c r="H214" s="4"/>
      <c r="I214" s="4"/>
      <c r="J214" s="4"/>
      <c r="K214" s="2"/>
      <c r="L214" s="2"/>
      <c r="M214" s="2"/>
      <c r="N214" s="165"/>
      <c r="O214" s="40"/>
      <c r="P214" s="40"/>
      <c r="Q214" s="165"/>
      <c r="R214" s="165"/>
      <c r="S214" s="165"/>
      <c r="T214" s="165"/>
      <c r="U214" s="40"/>
      <c r="V214" s="40"/>
      <c r="W214" s="165"/>
      <c r="X214" s="165"/>
      <c r="Y214" s="165"/>
      <c r="Z214" s="165"/>
      <c r="AA214" s="40"/>
      <c r="AB214" s="40"/>
      <c r="AC214" s="165"/>
      <c r="AD214" s="165"/>
      <c r="AE214" s="165"/>
      <c r="AF214" s="165"/>
      <c r="AG214" s="40"/>
      <c r="AH214" s="40"/>
      <c r="AI214" s="40"/>
      <c r="AJ214" s="40"/>
    </row>
    <row r="215" spans="2:37" ht="18" customHeight="1" x14ac:dyDescent="0.25">
      <c r="B215" s="161">
        <v>33</v>
      </c>
      <c r="C215" s="647">
        <v>52</v>
      </c>
      <c r="D215" s="273" t="s">
        <v>167</v>
      </c>
      <c r="E215" s="275" t="s">
        <v>543</v>
      </c>
      <c r="F215" s="4" t="s">
        <v>544</v>
      </c>
      <c r="G215" s="4" t="s">
        <v>542</v>
      </c>
      <c r="H215" s="4" t="s">
        <v>881</v>
      </c>
      <c r="I215" s="4" t="s">
        <v>787</v>
      </c>
      <c r="J215" s="2" t="s">
        <v>73</v>
      </c>
      <c r="K215" s="2" t="s">
        <v>333</v>
      </c>
      <c r="L215" s="2" t="s">
        <v>44</v>
      </c>
      <c r="M215" s="2"/>
      <c r="N215" s="165" t="s">
        <v>1215</v>
      </c>
      <c r="O215" s="40"/>
      <c r="P215" s="40"/>
      <c r="Q215" s="165" t="s">
        <v>1215</v>
      </c>
      <c r="R215" s="165"/>
      <c r="S215" s="165"/>
      <c r="T215" s="165"/>
      <c r="U215" s="40"/>
      <c r="V215" s="40"/>
      <c r="W215" s="165"/>
      <c r="X215" s="165" t="s">
        <v>1215</v>
      </c>
      <c r="Y215" s="165"/>
      <c r="Z215" s="165"/>
      <c r="AA215" s="40"/>
      <c r="AB215" s="40"/>
      <c r="AC215" s="165">
        <v>5</v>
      </c>
      <c r="AD215" s="165"/>
      <c r="AE215" s="165">
        <v>67</v>
      </c>
      <c r="AF215" s="165">
        <v>3</v>
      </c>
      <c r="AG215" s="40"/>
      <c r="AH215" s="40"/>
      <c r="AI215" s="40"/>
      <c r="AJ215" s="40"/>
      <c r="AK215" s="161" t="s">
        <v>538</v>
      </c>
    </row>
    <row r="216" spans="2:37" ht="15.75" x14ac:dyDescent="0.25">
      <c r="C216" s="648"/>
      <c r="D216" s="271" t="s">
        <v>137</v>
      </c>
      <c r="E216" s="45" t="s">
        <v>546</v>
      </c>
      <c r="F216" s="4"/>
      <c r="G216" s="4"/>
      <c r="H216" s="4"/>
      <c r="I216" s="4"/>
      <c r="J216" s="4"/>
      <c r="K216" s="2"/>
      <c r="L216" s="2"/>
      <c r="M216" s="2"/>
      <c r="N216" s="165"/>
      <c r="O216" s="40"/>
      <c r="P216" s="40"/>
      <c r="Q216" s="165"/>
      <c r="R216" s="165"/>
      <c r="S216" s="165"/>
      <c r="T216" s="165"/>
      <c r="U216" s="40"/>
      <c r="V216" s="40"/>
      <c r="W216" s="165"/>
      <c r="X216" s="165"/>
      <c r="Y216" s="165"/>
      <c r="Z216" s="165"/>
      <c r="AA216" s="40"/>
      <c r="AB216" s="40"/>
      <c r="AC216" s="165"/>
      <c r="AD216" s="165"/>
      <c r="AE216" s="165"/>
      <c r="AF216" s="165"/>
      <c r="AG216" s="40"/>
      <c r="AH216" s="40"/>
      <c r="AI216" s="40"/>
      <c r="AJ216" s="40"/>
    </row>
    <row r="217" spans="2:37" ht="15.75" x14ac:dyDescent="0.25">
      <c r="C217" s="648"/>
      <c r="D217" s="271" t="s">
        <v>139</v>
      </c>
      <c r="E217" s="45" t="s">
        <v>547</v>
      </c>
      <c r="F217" s="4"/>
      <c r="G217" s="4"/>
      <c r="H217" s="4"/>
      <c r="I217" s="4"/>
      <c r="J217" s="4"/>
      <c r="K217" s="2"/>
      <c r="L217" s="2"/>
      <c r="M217" s="2"/>
      <c r="N217" s="165"/>
      <c r="O217" s="40"/>
      <c r="P217" s="40"/>
      <c r="Q217" s="165"/>
      <c r="R217" s="165"/>
      <c r="S217" s="165"/>
      <c r="T217" s="165"/>
      <c r="U217" s="40"/>
      <c r="V217" s="40"/>
      <c r="W217" s="165"/>
      <c r="X217" s="165"/>
      <c r="Y217" s="165"/>
      <c r="Z217" s="165"/>
      <c r="AA217" s="40"/>
      <c r="AB217" s="40"/>
      <c r="AC217" s="165"/>
      <c r="AD217" s="165"/>
      <c r="AE217" s="165"/>
      <c r="AF217" s="165"/>
      <c r="AG217" s="40"/>
      <c r="AH217" s="40"/>
      <c r="AI217" s="40"/>
      <c r="AJ217" s="40"/>
    </row>
    <row r="218" spans="2:37" ht="15.75" x14ac:dyDescent="0.25">
      <c r="C218" s="648"/>
      <c r="D218" s="271" t="s">
        <v>139</v>
      </c>
      <c r="E218" s="45" t="s">
        <v>548</v>
      </c>
      <c r="F218" s="4"/>
      <c r="G218" s="4"/>
      <c r="H218" s="4"/>
      <c r="I218" s="4"/>
      <c r="J218" s="4"/>
      <c r="K218" s="2"/>
      <c r="L218" s="2"/>
      <c r="M218" s="2"/>
      <c r="N218" s="165"/>
      <c r="O218" s="40"/>
      <c r="P218" s="40"/>
      <c r="Q218" s="165"/>
      <c r="R218" s="165"/>
      <c r="S218" s="165"/>
      <c r="T218" s="165"/>
      <c r="U218" s="40"/>
      <c r="V218" s="40"/>
      <c r="W218" s="165"/>
      <c r="X218" s="165"/>
      <c r="Y218" s="165"/>
      <c r="Z218" s="165"/>
      <c r="AA218" s="40"/>
      <c r="AB218" s="40"/>
      <c r="AC218" s="165"/>
      <c r="AD218" s="165"/>
      <c r="AE218" s="165"/>
      <c r="AF218" s="165"/>
      <c r="AG218" s="40"/>
      <c r="AH218" s="40"/>
      <c r="AI218" s="40"/>
      <c r="AJ218" s="40"/>
    </row>
    <row r="219" spans="2:37" ht="15.75" x14ac:dyDescent="0.25">
      <c r="C219" s="649"/>
      <c r="D219" s="271" t="s">
        <v>139</v>
      </c>
      <c r="E219" s="45" t="s">
        <v>461</v>
      </c>
      <c r="F219" s="4"/>
      <c r="G219" s="4"/>
      <c r="H219" s="4"/>
      <c r="I219" s="4"/>
      <c r="J219" s="4"/>
      <c r="K219" s="2"/>
      <c r="L219" s="2"/>
      <c r="M219" s="2"/>
      <c r="N219" s="165"/>
      <c r="O219" s="40"/>
      <c r="P219" s="40"/>
      <c r="Q219" s="165"/>
      <c r="R219" s="165"/>
      <c r="S219" s="165"/>
      <c r="T219" s="165"/>
      <c r="U219" s="40"/>
      <c r="V219" s="40"/>
      <c r="W219" s="165"/>
      <c r="X219" s="165"/>
      <c r="Y219" s="165"/>
      <c r="Z219" s="165"/>
      <c r="AA219" s="40"/>
      <c r="AB219" s="40"/>
      <c r="AC219" s="165"/>
      <c r="AD219" s="165"/>
      <c r="AE219" s="165"/>
      <c r="AF219" s="165"/>
      <c r="AG219" s="40"/>
      <c r="AH219" s="40"/>
      <c r="AI219" s="40"/>
      <c r="AJ219" s="40"/>
    </row>
    <row r="220" spans="2:37" ht="15.75" x14ac:dyDescent="0.25">
      <c r="B220" s="161">
        <v>79</v>
      </c>
      <c r="C220" s="647">
        <v>53</v>
      </c>
      <c r="D220" s="273" t="s">
        <v>167</v>
      </c>
      <c r="E220" s="275" t="s">
        <v>552</v>
      </c>
      <c r="F220" s="4"/>
      <c r="G220" s="4" t="s">
        <v>555</v>
      </c>
      <c r="H220" s="4" t="s">
        <v>882</v>
      </c>
      <c r="I220" s="4" t="s">
        <v>787</v>
      </c>
      <c r="J220" s="2" t="s">
        <v>73</v>
      </c>
      <c r="K220" s="2" t="s">
        <v>322</v>
      </c>
      <c r="L220" s="2" t="s">
        <v>556</v>
      </c>
      <c r="M220" s="2"/>
      <c r="N220" s="165" t="s">
        <v>1215</v>
      </c>
      <c r="O220" s="40"/>
      <c r="P220" s="40"/>
      <c r="Q220" s="165" t="s">
        <v>1215</v>
      </c>
      <c r="R220" s="165"/>
      <c r="S220" s="165"/>
      <c r="T220" s="165"/>
      <c r="U220" s="40"/>
      <c r="V220" s="40"/>
      <c r="W220" s="165"/>
      <c r="X220" s="165" t="s">
        <v>1215</v>
      </c>
      <c r="Y220" s="165"/>
      <c r="Z220" s="165"/>
      <c r="AA220" s="40"/>
      <c r="AB220" s="40"/>
      <c r="AC220" s="165">
        <v>3</v>
      </c>
      <c r="AD220" s="165"/>
      <c r="AE220" s="165">
        <v>28</v>
      </c>
      <c r="AF220" s="165">
        <v>3</v>
      </c>
      <c r="AG220" s="40"/>
      <c r="AH220" s="40"/>
      <c r="AI220" s="40"/>
      <c r="AJ220" s="40"/>
      <c r="AK220" s="161" t="s">
        <v>538</v>
      </c>
    </row>
    <row r="221" spans="2:37" ht="15.75" x14ac:dyDescent="0.25">
      <c r="C221" s="648"/>
      <c r="D221" s="271" t="s">
        <v>137</v>
      </c>
      <c r="E221" s="45" t="s">
        <v>557</v>
      </c>
      <c r="F221" s="4"/>
      <c r="G221" s="4"/>
      <c r="H221" s="4"/>
      <c r="I221" s="4"/>
      <c r="J221" s="4"/>
      <c r="K221" s="2"/>
      <c r="L221" s="2"/>
      <c r="M221" s="2"/>
      <c r="N221" s="165"/>
      <c r="O221" s="40"/>
      <c r="P221" s="40"/>
      <c r="Q221" s="165"/>
      <c r="R221" s="165"/>
      <c r="S221" s="165"/>
      <c r="T221" s="165"/>
      <c r="U221" s="40"/>
      <c r="V221" s="40"/>
      <c r="W221" s="165"/>
      <c r="X221" s="165"/>
      <c r="Y221" s="165"/>
      <c r="Z221" s="165"/>
      <c r="AA221" s="40"/>
      <c r="AB221" s="40"/>
      <c r="AC221" s="165"/>
      <c r="AD221" s="165"/>
      <c r="AE221" s="165"/>
      <c r="AF221" s="165"/>
      <c r="AG221" s="40"/>
      <c r="AH221" s="40"/>
      <c r="AI221" s="40"/>
      <c r="AJ221" s="40"/>
    </row>
    <row r="222" spans="2:37" ht="15.75" x14ac:dyDescent="0.25">
      <c r="C222" s="649"/>
      <c r="D222" s="271" t="s">
        <v>139</v>
      </c>
      <c r="E222" s="45" t="s">
        <v>558</v>
      </c>
      <c r="F222" s="4"/>
      <c r="G222" s="4"/>
      <c r="H222" s="4"/>
      <c r="I222" s="4"/>
      <c r="J222" s="4"/>
      <c r="K222" s="2"/>
      <c r="L222" s="2"/>
      <c r="M222" s="2"/>
      <c r="N222" s="165"/>
      <c r="O222" s="40"/>
      <c r="P222" s="40"/>
      <c r="Q222" s="165"/>
      <c r="R222" s="165"/>
      <c r="S222" s="165"/>
      <c r="T222" s="165"/>
      <c r="U222" s="40"/>
      <c r="V222" s="40"/>
      <c r="W222" s="165"/>
      <c r="X222" s="165"/>
      <c r="Y222" s="165"/>
      <c r="Z222" s="165"/>
      <c r="AA222" s="40"/>
      <c r="AB222" s="40"/>
      <c r="AC222" s="165"/>
      <c r="AD222" s="165"/>
      <c r="AE222" s="165"/>
      <c r="AF222" s="165"/>
      <c r="AG222" s="40"/>
      <c r="AH222" s="40"/>
      <c r="AI222" s="40"/>
      <c r="AJ222" s="40"/>
    </row>
    <row r="223" spans="2:37" ht="15.75" x14ac:dyDescent="0.25">
      <c r="B223" s="161">
        <v>34</v>
      </c>
      <c r="C223" s="647">
        <v>54</v>
      </c>
      <c r="D223" s="273" t="s">
        <v>167</v>
      </c>
      <c r="E223" s="275" t="s">
        <v>554</v>
      </c>
      <c r="F223" s="4"/>
      <c r="G223" s="4" t="s">
        <v>559</v>
      </c>
      <c r="H223" s="4" t="s">
        <v>883</v>
      </c>
      <c r="I223" s="4" t="s">
        <v>787</v>
      </c>
      <c r="J223" s="2" t="s">
        <v>73</v>
      </c>
      <c r="K223" s="2" t="s">
        <v>419</v>
      </c>
      <c r="L223" s="2" t="s">
        <v>560</v>
      </c>
      <c r="M223" s="2"/>
      <c r="N223" s="165" t="s">
        <v>1215</v>
      </c>
      <c r="O223" s="40"/>
      <c r="P223" s="40"/>
      <c r="Q223" s="165" t="s">
        <v>1215</v>
      </c>
      <c r="R223" s="165"/>
      <c r="S223" s="165"/>
      <c r="T223" s="165"/>
      <c r="U223" s="40"/>
      <c r="V223" s="40"/>
      <c r="W223" s="165"/>
      <c r="X223" s="165" t="s">
        <v>1215</v>
      </c>
      <c r="Y223" s="165"/>
      <c r="Z223" s="165"/>
      <c r="AA223" s="40"/>
      <c r="AB223" s="40"/>
      <c r="AC223" s="165">
        <v>4</v>
      </c>
      <c r="AD223" s="165"/>
      <c r="AE223" s="165">
        <v>54</v>
      </c>
      <c r="AF223" s="165">
        <v>3</v>
      </c>
      <c r="AG223" s="40"/>
      <c r="AH223" s="40"/>
      <c r="AI223" s="40"/>
      <c r="AJ223" s="40"/>
      <c r="AK223" s="161" t="s">
        <v>538</v>
      </c>
    </row>
    <row r="224" spans="2:37" ht="15.75" x14ac:dyDescent="0.25">
      <c r="C224" s="648"/>
      <c r="D224" s="271" t="s">
        <v>137</v>
      </c>
      <c r="E224" s="45" t="s">
        <v>561</v>
      </c>
      <c r="F224" s="4"/>
      <c r="G224" s="4"/>
      <c r="H224" s="4"/>
      <c r="I224" s="4"/>
      <c r="J224" s="4"/>
      <c r="K224" s="2"/>
      <c r="L224" s="2"/>
      <c r="M224" s="2"/>
      <c r="N224" s="165"/>
      <c r="O224" s="40"/>
      <c r="P224" s="40"/>
      <c r="Q224" s="165"/>
      <c r="R224" s="165"/>
      <c r="S224" s="165"/>
      <c r="T224" s="165"/>
      <c r="U224" s="40"/>
      <c r="V224" s="40"/>
      <c r="W224" s="165"/>
      <c r="X224" s="165"/>
      <c r="Y224" s="165"/>
      <c r="Z224" s="165"/>
      <c r="AA224" s="40"/>
      <c r="AB224" s="40"/>
      <c r="AC224" s="165"/>
      <c r="AD224" s="165"/>
      <c r="AE224" s="165"/>
      <c r="AF224" s="165"/>
      <c r="AG224" s="40"/>
      <c r="AH224" s="40"/>
      <c r="AI224" s="40"/>
      <c r="AJ224" s="40"/>
    </row>
    <row r="225" spans="2:36" ht="15.75" x14ac:dyDescent="0.25">
      <c r="C225" s="648"/>
      <c r="D225" s="271" t="s">
        <v>139</v>
      </c>
      <c r="E225" s="45" t="s">
        <v>562</v>
      </c>
      <c r="F225" s="4"/>
      <c r="G225" s="4"/>
      <c r="H225" s="4"/>
      <c r="I225" s="4"/>
      <c r="J225" s="4"/>
      <c r="K225" s="2"/>
      <c r="L225" s="2"/>
      <c r="M225" s="2"/>
      <c r="N225" s="165"/>
      <c r="O225" s="40"/>
      <c r="P225" s="40"/>
      <c r="Q225" s="165"/>
      <c r="R225" s="165"/>
      <c r="S225" s="165"/>
      <c r="T225" s="165"/>
      <c r="U225" s="40"/>
      <c r="V225" s="40"/>
      <c r="W225" s="165"/>
      <c r="X225" s="165"/>
      <c r="Y225" s="165"/>
      <c r="Z225" s="165"/>
      <c r="AA225" s="40"/>
      <c r="AB225" s="40"/>
      <c r="AC225" s="165"/>
      <c r="AD225" s="165"/>
      <c r="AE225" s="165"/>
      <c r="AF225" s="165"/>
      <c r="AG225" s="40"/>
      <c r="AH225" s="40"/>
      <c r="AI225" s="40"/>
      <c r="AJ225" s="40"/>
    </row>
    <row r="226" spans="2:36" ht="15.75" x14ac:dyDescent="0.25">
      <c r="C226" s="649"/>
      <c r="D226" s="271" t="s">
        <v>139</v>
      </c>
      <c r="E226" s="45" t="s">
        <v>563</v>
      </c>
      <c r="F226" s="4"/>
      <c r="G226" s="4"/>
      <c r="H226" s="4"/>
      <c r="I226" s="4"/>
      <c r="J226" s="4"/>
      <c r="K226" s="2"/>
      <c r="L226" s="2"/>
      <c r="M226" s="2"/>
      <c r="N226" s="165"/>
      <c r="O226" s="40"/>
      <c r="P226" s="40"/>
      <c r="Q226" s="165"/>
      <c r="R226" s="165"/>
      <c r="S226" s="165"/>
      <c r="T226" s="165"/>
      <c r="U226" s="40"/>
      <c r="V226" s="40"/>
      <c r="W226" s="165"/>
      <c r="X226" s="165"/>
      <c r="Y226" s="165"/>
      <c r="Z226" s="165"/>
      <c r="AA226" s="40"/>
      <c r="AB226" s="40"/>
      <c r="AC226" s="165"/>
      <c r="AD226" s="165"/>
      <c r="AE226" s="165"/>
      <c r="AF226" s="165"/>
      <c r="AG226" s="40"/>
      <c r="AH226" s="40"/>
      <c r="AI226" s="40"/>
      <c r="AJ226" s="40"/>
    </row>
    <row r="227" spans="2:36" ht="15.75" x14ac:dyDescent="0.25">
      <c r="B227" s="161">
        <v>35</v>
      </c>
      <c r="C227" s="647">
        <v>55</v>
      </c>
      <c r="D227" s="273" t="s">
        <v>167</v>
      </c>
      <c r="E227" s="275" t="s">
        <v>564</v>
      </c>
      <c r="F227" s="4"/>
      <c r="G227" s="4" t="s">
        <v>565</v>
      </c>
      <c r="H227" s="4" t="s">
        <v>771</v>
      </c>
      <c r="I227" s="4" t="s">
        <v>772</v>
      </c>
      <c r="J227" s="2" t="s">
        <v>73</v>
      </c>
      <c r="K227" s="2" t="s">
        <v>419</v>
      </c>
      <c r="L227" s="2" t="s">
        <v>485</v>
      </c>
      <c r="M227" s="2"/>
      <c r="N227" s="165" t="s">
        <v>1215</v>
      </c>
      <c r="O227" s="40"/>
      <c r="P227" s="40"/>
      <c r="Q227" s="165" t="s">
        <v>1215</v>
      </c>
      <c r="R227" s="165"/>
      <c r="S227" s="165"/>
      <c r="T227" s="165"/>
      <c r="U227" s="40"/>
      <c r="V227" s="40"/>
      <c r="W227" s="165"/>
      <c r="X227" s="165" t="s">
        <v>1215</v>
      </c>
      <c r="Y227" s="165"/>
      <c r="Z227" s="165"/>
      <c r="AA227" s="40"/>
      <c r="AB227" s="40"/>
      <c r="AC227" s="165">
        <v>5</v>
      </c>
      <c r="AD227" s="165"/>
      <c r="AE227" s="165">
        <v>28</v>
      </c>
      <c r="AF227" s="165">
        <v>3</v>
      </c>
      <c r="AG227" s="40"/>
      <c r="AH227" s="40"/>
      <c r="AI227" s="40"/>
      <c r="AJ227" s="40"/>
    </row>
    <row r="228" spans="2:36" ht="15.75" x14ac:dyDescent="0.25">
      <c r="C228" s="648"/>
      <c r="D228" s="271" t="s">
        <v>213</v>
      </c>
      <c r="E228" s="45" t="s">
        <v>566</v>
      </c>
      <c r="F228" s="4"/>
      <c r="G228" s="4"/>
      <c r="H228" s="4"/>
      <c r="I228" s="4"/>
      <c r="J228" s="4"/>
      <c r="K228" s="2"/>
      <c r="L228" s="2"/>
      <c r="M228" s="2"/>
      <c r="N228" s="165"/>
      <c r="O228" s="40"/>
      <c r="P228" s="40"/>
      <c r="Q228" s="165"/>
      <c r="R228" s="165"/>
      <c r="S228" s="165"/>
      <c r="T228" s="165"/>
      <c r="U228" s="40"/>
      <c r="V228" s="40"/>
      <c r="W228" s="165"/>
      <c r="X228" s="165"/>
      <c r="Y228" s="165"/>
      <c r="Z228" s="165"/>
      <c r="AA228" s="40"/>
      <c r="AB228" s="40"/>
      <c r="AC228" s="165"/>
      <c r="AD228" s="165"/>
      <c r="AE228" s="165"/>
      <c r="AF228" s="165"/>
      <c r="AG228" s="40"/>
      <c r="AH228" s="40"/>
      <c r="AI228" s="40"/>
      <c r="AJ228" s="40"/>
    </row>
    <row r="229" spans="2:36" ht="15.75" x14ac:dyDescent="0.25">
      <c r="C229" s="648"/>
      <c r="D229" s="271" t="s">
        <v>139</v>
      </c>
      <c r="E229" s="45" t="s">
        <v>358</v>
      </c>
      <c r="F229" s="4"/>
      <c r="G229" s="4"/>
      <c r="H229" s="4"/>
      <c r="I229" s="4"/>
      <c r="J229" s="4"/>
      <c r="K229" s="2"/>
      <c r="L229" s="2"/>
      <c r="M229" s="2"/>
      <c r="N229" s="165"/>
      <c r="O229" s="40"/>
      <c r="P229" s="40"/>
      <c r="Q229" s="165"/>
      <c r="R229" s="165"/>
      <c r="S229" s="165"/>
      <c r="T229" s="165"/>
      <c r="U229" s="40"/>
      <c r="V229" s="40"/>
      <c r="W229" s="165"/>
      <c r="X229" s="165"/>
      <c r="Y229" s="165"/>
      <c r="Z229" s="165"/>
      <c r="AA229" s="40"/>
      <c r="AB229" s="40"/>
      <c r="AC229" s="165"/>
      <c r="AD229" s="165"/>
      <c r="AE229" s="165"/>
      <c r="AF229" s="165"/>
      <c r="AG229" s="40"/>
      <c r="AH229" s="40"/>
      <c r="AI229" s="40"/>
      <c r="AJ229" s="40"/>
    </row>
    <row r="230" spans="2:36" ht="15.75" x14ac:dyDescent="0.25">
      <c r="C230" s="648"/>
      <c r="D230" s="271" t="s">
        <v>139</v>
      </c>
      <c r="E230" s="45" t="s">
        <v>567</v>
      </c>
      <c r="F230" s="4"/>
      <c r="G230" s="4"/>
      <c r="H230" s="4"/>
      <c r="I230" s="4"/>
      <c r="J230" s="4"/>
      <c r="K230" s="2"/>
      <c r="L230" s="2"/>
      <c r="M230" s="2"/>
      <c r="N230" s="165"/>
      <c r="O230" s="40"/>
      <c r="P230" s="40"/>
      <c r="Q230" s="165"/>
      <c r="R230" s="165"/>
      <c r="S230" s="165"/>
      <c r="T230" s="165"/>
      <c r="U230" s="40"/>
      <c r="V230" s="40"/>
      <c r="W230" s="165"/>
      <c r="X230" s="165"/>
      <c r="Y230" s="165"/>
      <c r="Z230" s="165"/>
      <c r="AA230" s="40"/>
      <c r="AB230" s="40"/>
      <c r="AC230" s="165"/>
      <c r="AD230" s="165"/>
      <c r="AE230" s="165"/>
      <c r="AF230" s="165"/>
      <c r="AG230" s="40"/>
      <c r="AH230" s="40"/>
      <c r="AI230" s="40"/>
      <c r="AJ230" s="40"/>
    </row>
    <row r="231" spans="2:36" ht="15.75" x14ac:dyDescent="0.25">
      <c r="C231" s="649"/>
      <c r="D231" s="271" t="s">
        <v>139</v>
      </c>
      <c r="E231" s="45" t="s">
        <v>568</v>
      </c>
      <c r="F231" s="4"/>
      <c r="G231" s="4"/>
      <c r="H231" s="4"/>
      <c r="I231" s="4"/>
      <c r="J231" s="4"/>
      <c r="K231" s="2"/>
      <c r="L231" s="2"/>
      <c r="M231" s="2"/>
      <c r="N231" s="165"/>
      <c r="O231" s="40"/>
      <c r="P231" s="40"/>
      <c r="Q231" s="165"/>
      <c r="R231" s="165"/>
      <c r="S231" s="165"/>
      <c r="T231" s="165"/>
      <c r="U231" s="40"/>
      <c r="V231" s="40"/>
      <c r="W231" s="165"/>
      <c r="X231" s="165"/>
      <c r="Y231" s="165"/>
      <c r="Z231" s="165"/>
      <c r="AA231" s="40"/>
      <c r="AB231" s="40"/>
      <c r="AC231" s="165"/>
      <c r="AD231" s="165"/>
      <c r="AE231" s="165"/>
      <c r="AF231" s="165"/>
      <c r="AG231" s="40"/>
      <c r="AH231" s="40"/>
      <c r="AI231" s="40"/>
      <c r="AJ231" s="40"/>
    </row>
    <row r="232" spans="2:36" ht="15.75" x14ac:dyDescent="0.25">
      <c r="B232" s="161">
        <v>36</v>
      </c>
      <c r="C232" s="647">
        <v>56</v>
      </c>
      <c r="D232" s="273" t="s">
        <v>446</v>
      </c>
      <c r="E232" s="275" t="s">
        <v>571</v>
      </c>
      <c r="F232" s="4" t="s">
        <v>575</v>
      </c>
      <c r="G232" s="4" t="s">
        <v>582</v>
      </c>
      <c r="H232" s="4" t="s">
        <v>771</v>
      </c>
      <c r="I232" s="4" t="s">
        <v>772</v>
      </c>
      <c r="J232" s="2" t="s">
        <v>1078</v>
      </c>
      <c r="K232" s="2" t="s">
        <v>595</v>
      </c>
      <c r="L232" s="2" t="s">
        <v>583</v>
      </c>
      <c r="M232" s="2"/>
      <c r="N232" s="165" t="s">
        <v>1215</v>
      </c>
      <c r="O232" s="40"/>
      <c r="P232" s="40"/>
      <c r="Q232" s="165" t="s">
        <v>1215</v>
      </c>
      <c r="R232" s="165"/>
      <c r="S232" s="165"/>
      <c r="T232" s="165"/>
      <c r="U232" s="40"/>
      <c r="V232" s="40"/>
      <c r="W232" s="165" t="s">
        <v>1215</v>
      </c>
      <c r="X232" s="165"/>
      <c r="Y232" s="165"/>
      <c r="Z232" s="165"/>
      <c r="AA232" s="40"/>
      <c r="AB232" s="40"/>
      <c r="AC232" s="165">
        <v>3</v>
      </c>
      <c r="AD232" s="165"/>
      <c r="AE232" s="165">
        <v>67</v>
      </c>
      <c r="AF232" s="165">
        <v>6</v>
      </c>
      <c r="AG232" s="40"/>
      <c r="AH232" s="40"/>
      <c r="AI232" s="40"/>
      <c r="AJ232" s="40"/>
    </row>
    <row r="233" spans="2:36" ht="15.75" x14ac:dyDescent="0.25">
      <c r="C233" s="648"/>
      <c r="D233" s="271" t="s">
        <v>381</v>
      </c>
      <c r="E233" s="45" t="s">
        <v>584</v>
      </c>
      <c r="F233" s="4"/>
      <c r="G233" s="4"/>
      <c r="H233" s="4"/>
      <c r="I233" s="4"/>
      <c r="J233" s="2"/>
      <c r="K233" s="2"/>
      <c r="L233" s="2"/>
      <c r="M233" s="2"/>
      <c r="N233" s="165"/>
      <c r="O233" s="40"/>
      <c r="P233" s="40"/>
      <c r="Q233" s="165"/>
      <c r="R233" s="165"/>
      <c r="S233" s="165"/>
      <c r="T233" s="165"/>
      <c r="U233" s="40"/>
      <c r="V233" s="40"/>
      <c r="W233" s="165"/>
      <c r="X233" s="165"/>
      <c r="Y233" s="165"/>
      <c r="Z233" s="165"/>
      <c r="AA233" s="40"/>
      <c r="AB233" s="40"/>
      <c r="AC233" s="165"/>
      <c r="AD233" s="165"/>
      <c r="AE233" s="165"/>
      <c r="AF233" s="165"/>
      <c r="AG233" s="40"/>
      <c r="AH233" s="40"/>
      <c r="AI233" s="40"/>
      <c r="AJ233" s="40"/>
    </row>
    <row r="234" spans="2:36" ht="15.75" x14ac:dyDescent="0.25">
      <c r="C234" s="649"/>
      <c r="D234" s="271" t="s">
        <v>335</v>
      </c>
      <c r="E234" s="45" t="s">
        <v>585</v>
      </c>
      <c r="F234" s="4"/>
      <c r="G234" s="4"/>
      <c r="H234" s="4"/>
      <c r="I234" s="4"/>
      <c r="J234" s="2"/>
      <c r="K234" s="2"/>
      <c r="L234" s="2"/>
      <c r="M234" s="2"/>
      <c r="N234" s="165"/>
      <c r="O234" s="40"/>
      <c r="P234" s="40"/>
      <c r="Q234" s="165"/>
      <c r="R234" s="165"/>
      <c r="S234" s="165"/>
      <c r="T234" s="165"/>
      <c r="U234" s="40"/>
      <c r="V234" s="40"/>
      <c r="W234" s="165"/>
      <c r="X234" s="165"/>
      <c r="Y234" s="165"/>
      <c r="Z234" s="165"/>
      <c r="AA234" s="40"/>
      <c r="AB234" s="40"/>
      <c r="AC234" s="165"/>
      <c r="AD234" s="165"/>
      <c r="AE234" s="165"/>
      <c r="AF234" s="165"/>
      <c r="AG234" s="40"/>
      <c r="AH234" s="40"/>
      <c r="AI234" s="40"/>
      <c r="AJ234" s="40"/>
    </row>
    <row r="235" spans="2:36" ht="15.75" x14ac:dyDescent="0.25">
      <c r="B235" s="161">
        <v>37</v>
      </c>
      <c r="C235" s="647">
        <v>57</v>
      </c>
      <c r="D235" s="273" t="s">
        <v>446</v>
      </c>
      <c r="E235" s="275" t="s">
        <v>570</v>
      </c>
      <c r="F235" s="4" t="s">
        <v>575</v>
      </c>
      <c r="G235" s="4" t="s">
        <v>586</v>
      </c>
      <c r="H235" s="4" t="s">
        <v>773</v>
      </c>
      <c r="I235" s="4" t="s">
        <v>772</v>
      </c>
      <c r="J235" s="2" t="s">
        <v>1078</v>
      </c>
      <c r="K235" s="2" t="s">
        <v>595</v>
      </c>
      <c r="L235" s="2" t="s">
        <v>39</v>
      </c>
      <c r="M235" s="2"/>
      <c r="N235" s="165" t="s">
        <v>1215</v>
      </c>
      <c r="O235" s="40"/>
      <c r="P235" s="40"/>
      <c r="Q235" s="165" t="s">
        <v>1215</v>
      </c>
      <c r="R235" s="165"/>
      <c r="S235" s="165"/>
      <c r="T235" s="165"/>
      <c r="U235" s="40"/>
      <c r="V235" s="40"/>
      <c r="W235" s="165" t="s">
        <v>1215</v>
      </c>
      <c r="X235" s="165"/>
      <c r="Y235" s="165"/>
      <c r="Z235" s="165"/>
      <c r="AA235" s="40"/>
      <c r="AB235" s="40"/>
      <c r="AC235" s="165">
        <v>7</v>
      </c>
      <c r="AD235" s="165"/>
      <c r="AE235" s="165">
        <v>54</v>
      </c>
      <c r="AF235" s="165">
        <v>3</v>
      </c>
      <c r="AG235" s="40"/>
      <c r="AH235" s="40"/>
      <c r="AI235" s="40"/>
      <c r="AJ235" s="40"/>
    </row>
    <row r="236" spans="2:36" ht="15.75" x14ac:dyDescent="0.25">
      <c r="C236" s="648"/>
      <c r="D236" s="271" t="s">
        <v>250</v>
      </c>
      <c r="E236" s="45" t="s">
        <v>587</v>
      </c>
      <c r="F236" s="4"/>
      <c r="G236" s="4"/>
      <c r="H236" s="4"/>
      <c r="I236" s="4"/>
      <c r="J236" s="4"/>
      <c r="K236" s="2"/>
      <c r="L236" s="2"/>
      <c r="M236" s="2"/>
      <c r="N236" s="165"/>
      <c r="O236" s="40"/>
      <c r="P236" s="40"/>
      <c r="Q236" s="165"/>
      <c r="R236" s="165"/>
      <c r="S236" s="165"/>
      <c r="T236" s="165"/>
      <c r="U236" s="40"/>
      <c r="V236" s="40"/>
      <c r="W236" s="165"/>
      <c r="X236" s="165"/>
      <c r="Y236" s="165"/>
      <c r="Z236" s="165"/>
      <c r="AA236" s="40"/>
      <c r="AB236" s="40"/>
      <c r="AC236" s="165"/>
      <c r="AD236" s="165"/>
      <c r="AE236" s="165"/>
      <c r="AF236" s="165"/>
      <c r="AG236" s="40"/>
      <c r="AH236" s="40"/>
      <c r="AI236" s="40"/>
      <c r="AJ236" s="40"/>
    </row>
    <row r="237" spans="2:36" ht="15.75" x14ac:dyDescent="0.25">
      <c r="C237" s="648"/>
      <c r="D237" s="271" t="s">
        <v>588</v>
      </c>
      <c r="E237" s="45" t="s">
        <v>589</v>
      </c>
      <c r="F237" s="4"/>
      <c r="G237" s="4"/>
      <c r="H237" s="4"/>
      <c r="I237" s="4"/>
      <c r="J237" s="4"/>
      <c r="K237" s="2"/>
      <c r="L237" s="2"/>
      <c r="M237" s="2"/>
      <c r="N237" s="165"/>
      <c r="O237" s="40"/>
      <c r="P237" s="40"/>
      <c r="Q237" s="165"/>
      <c r="R237" s="165"/>
      <c r="S237" s="165"/>
      <c r="T237" s="165"/>
      <c r="U237" s="40"/>
      <c r="V237" s="40"/>
      <c r="W237" s="165"/>
      <c r="X237" s="165"/>
      <c r="Y237" s="165"/>
      <c r="Z237" s="165"/>
      <c r="AA237" s="40"/>
      <c r="AB237" s="40"/>
      <c r="AC237" s="165"/>
      <c r="AD237" s="165"/>
      <c r="AE237" s="165"/>
      <c r="AF237" s="165"/>
      <c r="AG237" s="40"/>
      <c r="AH237" s="40"/>
      <c r="AI237" s="40"/>
      <c r="AJ237" s="40"/>
    </row>
    <row r="238" spans="2:36" ht="15.75" x14ac:dyDescent="0.25">
      <c r="C238" s="648"/>
      <c r="D238" s="271" t="s">
        <v>590</v>
      </c>
      <c r="E238" s="45" t="s">
        <v>591</v>
      </c>
      <c r="F238" s="4"/>
      <c r="G238" s="4"/>
      <c r="H238" s="4"/>
      <c r="I238" s="4"/>
      <c r="J238" s="4"/>
      <c r="K238" s="2"/>
      <c r="L238" s="2"/>
      <c r="M238" s="2"/>
      <c r="N238" s="165"/>
      <c r="O238" s="40"/>
      <c r="P238" s="40"/>
      <c r="Q238" s="165"/>
      <c r="R238" s="165"/>
      <c r="S238" s="165"/>
      <c r="T238" s="165"/>
      <c r="U238" s="40"/>
      <c r="V238" s="40"/>
      <c r="W238" s="165"/>
      <c r="X238" s="165"/>
      <c r="Y238" s="165"/>
      <c r="Z238" s="165"/>
      <c r="AA238" s="40"/>
      <c r="AB238" s="40"/>
      <c r="AC238" s="165"/>
      <c r="AD238" s="165"/>
      <c r="AE238" s="165"/>
      <c r="AF238" s="165"/>
      <c r="AG238" s="40"/>
      <c r="AH238" s="40"/>
      <c r="AI238" s="40"/>
      <c r="AJ238" s="40"/>
    </row>
    <row r="239" spans="2:36" ht="15.75" x14ac:dyDescent="0.25">
      <c r="C239" s="648"/>
      <c r="D239" s="271" t="s">
        <v>314</v>
      </c>
      <c r="E239" s="45" t="s">
        <v>592</v>
      </c>
      <c r="F239" s="4"/>
      <c r="G239" s="4"/>
      <c r="H239" s="4"/>
      <c r="I239" s="4"/>
      <c r="J239" s="4"/>
      <c r="K239" s="2"/>
      <c r="L239" s="2"/>
      <c r="M239" s="2"/>
      <c r="N239" s="165"/>
      <c r="O239" s="40"/>
      <c r="P239" s="40"/>
      <c r="Q239" s="165"/>
      <c r="R239" s="165"/>
      <c r="S239" s="165"/>
      <c r="T239" s="165"/>
      <c r="U239" s="40"/>
      <c r="V239" s="40"/>
      <c r="W239" s="165"/>
      <c r="X239" s="165"/>
      <c r="Y239" s="165"/>
      <c r="Z239" s="165"/>
      <c r="AA239" s="40"/>
      <c r="AB239" s="40"/>
      <c r="AC239" s="165"/>
      <c r="AD239" s="165"/>
      <c r="AE239" s="165"/>
      <c r="AF239" s="165"/>
      <c r="AG239" s="40"/>
      <c r="AH239" s="40"/>
      <c r="AI239" s="40"/>
      <c r="AJ239" s="40"/>
    </row>
    <row r="240" spans="2:36" ht="15.75" x14ac:dyDescent="0.25">
      <c r="C240" s="648"/>
      <c r="D240" s="271" t="s">
        <v>593</v>
      </c>
      <c r="E240" s="45" t="s">
        <v>358</v>
      </c>
      <c r="F240" s="4"/>
      <c r="G240" s="4"/>
      <c r="H240" s="4"/>
      <c r="I240" s="4"/>
      <c r="J240" s="4"/>
      <c r="K240" s="2"/>
      <c r="L240" s="2"/>
      <c r="M240" s="2"/>
      <c r="N240" s="165"/>
      <c r="O240" s="40"/>
      <c r="P240" s="40"/>
      <c r="Q240" s="165"/>
      <c r="R240" s="165"/>
      <c r="S240" s="165"/>
      <c r="T240" s="165"/>
      <c r="U240" s="40"/>
      <c r="V240" s="40"/>
      <c r="W240" s="165"/>
      <c r="X240" s="165"/>
      <c r="Y240" s="165"/>
      <c r="Z240" s="165"/>
      <c r="AA240" s="40"/>
      <c r="AB240" s="40"/>
      <c r="AC240" s="165"/>
      <c r="AD240" s="165"/>
      <c r="AE240" s="165"/>
      <c r="AF240" s="165"/>
      <c r="AG240" s="40"/>
      <c r="AH240" s="40"/>
      <c r="AI240" s="40"/>
      <c r="AJ240" s="40"/>
    </row>
    <row r="241" spans="2:36" ht="15.75" x14ac:dyDescent="0.25">
      <c r="C241" s="649"/>
      <c r="D241" s="271" t="s">
        <v>593</v>
      </c>
      <c r="E241" s="45" t="s">
        <v>594</v>
      </c>
      <c r="F241" s="1"/>
      <c r="G241" s="4"/>
      <c r="H241" s="4"/>
      <c r="I241" s="4"/>
      <c r="J241" s="4"/>
      <c r="K241" s="2"/>
      <c r="L241" s="2"/>
      <c r="M241" s="2"/>
      <c r="N241" s="165"/>
      <c r="O241" s="40"/>
      <c r="P241" s="40"/>
      <c r="Q241" s="165"/>
      <c r="R241" s="165"/>
      <c r="S241" s="165"/>
      <c r="T241" s="165"/>
      <c r="U241" s="40"/>
      <c r="V241" s="40"/>
      <c r="W241" s="165"/>
      <c r="X241" s="165"/>
      <c r="Y241" s="165"/>
      <c r="Z241" s="165"/>
      <c r="AA241" s="40"/>
      <c r="AB241" s="40"/>
      <c r="AC241" s="165"/>
      <c r="AD241" s="165"/>
      <c r="AE241" s="165"/>
      <c r="AF241" s="165"/>
      <c r="AG241" s="40"/>
      <c r="AH241" s="40"/>
      <c r="AI241" s="40"/>
      <c r="AJ241" s="40"/>
    </row>
    <row r="242" spans="2:36" ht="15.75" x14ac:dyDescent="0.25">
      <c r="B242" s="161">
        <v>38</v>
      </c>
      <c r="C242" s="647">
        <v>58</v>
      </c>
      <c r="D242" s="273" t="s">
        <v>453</v>
      </c>
      <c r="E242" s="275" t="s">
        <v>573</v>
      </c>
      <c r="F242" s="4" t="s">
        <v>576</v>
      </c>
      <c r="G242" s="4" t="s">
        <v>577</v>
      </c>
      <c r="H242" s="4" t="s">
        <v>771</v>
      </c>
      <c r="I242" s="4" t="s">
        <v>772</v>
      </c>
      <c r="J242" s="2" t="s">
        <v>73</v>
      </c>
      <c r="K242" s="2" t="s">
        <v>578</v>
      </c>
      <c r="L242" s="2" t="s">
        <v>487</v>
      </c>
      <c r="M242" s="2"/>
      <c r="N242" s="165" t="s">
        <v>1215</v>
      </c>
      <c r="O242" s="40"/>
      <c r="P242" s="40"/>
      <c r="Q242" s="165" t="s">
        <v>1215</v>
      </c>
      <c r="R242" s="165"/>
      <c r="S242" s="165"/>
      <c r="T242" s="165"/>
      <c r="U242" s="40"/>
      <c r="V242" s="40"/>
      <c r="W242" s="165"/>
      <c r="X242" s="165" t="s">
        <v>1215</v>
      </c>
      <c r="Y242" s="165"/>
      <c r="Z242" s="165"/>
      <c r="AA242" s="40"/>
      <c r="AB242" s="40"/>
      <c r="AC242" s="165">
        <v>4</v>
      </c>
      <c r="AD242" s="165"/>
      <c r="AE242" s="165">
        <v>28</v>
      </c>
      <c r="AF242" s="165">
        <v>3</v>
      </c>
      <c r="AG242" s="40"/>
      <c r="AH242" s="40"/>
      <c r="AI242" s="40"/>
      <c r="AJ242" s="40"/>
    </row>
    <row r="243" spans="2:36" ht="15.75" x14ac:dyDescent="0.25">
      <c r="C243" s="648"/>
      <c r="D243" s="271" t="s">
        <v>137</v>
      </c>
      <c r="E243" s="45" t="s">
        <v>579</v>
      </c>
      <c r="F243" s="4"/>
      <c r="G243" s="4"/>
      <c r="H243" s="4"/>
      <c r="I243" s="4"/>
      <c r="J243" s="4"/>
      <c r="K243" s="2"/>
      <c r="L243" s="2"/>
      <c r="M243" s="2"/>
      <c r="N243" s="165"/>
      <c r="O243" s="40"/>
      <c r="P243" s="40"/>
      <c r="Q243" s="165"/>
      <c r="R243" s="165"/>
      <c r="S243" s="165"/>
      <c r="T243" s="165"/>
      <c r="U243" s="40"/>
      <c r="V243" s="40"/>
      <c r="W243" s="165"/>
      <c r="X243" s="165"/>
      <c r="Y243" s="165"/>
      <c r="Z243" s="165"/>
      <c r="AA243" s="40"/>
      <c r="AB243" s="40"/>
      <c r="AC243" s="165"/>
      <c r="AD243" s="165"/>
      <c r="AE243" s="165"/>
      <c r="AF243" s="165"/>
      <c r="AG243" s="40"/>
      <c r="AH243" s="40"/>
      <c r="AI243" s="40"/>
      <c r="AJ243" s="40"/>
    </row>
    <row r="244" spans="2:36" ht="15.75" x14ac:dyDescent="0.25">
      <c r="C244" s="648"/>
      <c r="D244" s="271" t="s">
        <v>139</v>
      </c>
      <c r="E244" s="45" t="s">
        <v>580</v>
      </c>
      <c r="F244" s="4"/>
      <c r="G244" s="4"/>
      <c r="H244" s="4"/>
      <c r="I244" s="4"/>
      <c r="J244" s="4"/>
      <c r="K244" s="2"/>
      <c r="L244" s="2"/>
      <c r="M244" s="2"/>
      <c r="N244" s="165"/>
      <c r="O244" s="40"/>
      <c r="P244" s="40"/>
      <c r="Q244" s="165"/>
      <c r="R244" s="165"/>
      <c r="S244" s="165"/>
      <c r="T244" s="165"/>
      <c r="U244" s="40"/>
      <c r="V244" s="40"/>
      <c r="W244" s="165"/>
      <c r="X244" s="165"/>
      <c r="Y244" s="165"/>
      <c r="Z244" s="165"/>
      <c r="AA244" s="40"/>
      <c r="AB244" s="40"/>
      <c r="AC244" s="165"/>
      <c r="AD244" s="165"/>
      <c r="AE244" s="165"/>
      <c r="AF244" s="165"/>
      <c r="AG244" s="40"/>
      <c r="AH244" s="40"/>
      <c r="AI244" s="40"/>
      <c r="AJ244" s="40"/>
    </row>
    <row r="245" spans="2:36" ht="15.75" x14ac:dyDescent="0.25">
      <c r="C245" s="649"/>
      <c r="D245" s="271" t="s">
        <v>139</v>
      </c>
      <c r="E245" s="45" t="s">
        <v>581</v>
      </c>
      <c r="F245" s="4"/>
      <c r="G245" s="4"/>
      <c r="H245" s="4"/>
      <c r="I245" s="4"/>
      <c r="J245" s="4"/>
      <c r="K245" s="2"/>
      <c r="L245" s="2"/>
      <c r="M245" s="2"/>
      <c r="N245" s="165"/>
      <c r="O245" s="40"/>
      <c r="P245" s="40"/>
      <c r="Q245" s="165"/>
      <c r="R245" s="165"/>
      <c r="S245" s="165"/>
      <c r="T245" s="165"/>
      <c r="U245" s="40"/>
      <c r="V245" s="40"/>
      <c r="W245" s="165"/>
      <c r="X245" s="165"/>
      <c r="Y245" s="165"/>
      <c r="Z245" s="165"/>
      <c r="AA245" s="40"/>
      <c r="AB245" s="40"/>
      <c r="AC245" s="165"/>
      <c r="AD245" s="165"/>
      <c r="AE245" s="165"/>
      <c r="AF245" s="165"/>
      <c r="AG245" s="40"/>
      <c r="AH245" s="40"/>
      <c r="AI245" s="40"/>
      <c r="AJ245" s="40"/>
    </row>
    <row r="246" spans="2:36" ht="31.5" x14ac:dyDescent="0.25">
      <c r="B246" s="161">
        <v>80</v>
      </c>
      <c r="C246" s="647">
        <v>59</v>
      </c>
      <c r="D246" s="273" t="s">
        <v>453</v>
      </c>
      <c r="E246" s="275" t="s">
        <v>596</v>
      </c>
      <c r="F246" s="276" t="s">
        <v>2310</v>
      </c>
      <c r="G246" s="4" t="s">
        <v>602</v>
      </c>
      <c r="H246" s="4" t="s">
        <v>774</v>
      </c>
      <c r="I246" s="4" t="s">
        <v>772</v>
      </c>
      <c r="J246" s="2" t="s">
        <v>73</v>
      </c>
      <c r="K246" s="2" t="s">
        <v>603</v>
      </c>
      <c r="L246" s="2" t="s">
        <v>604</v>
      </c>
      <c r="M246" s="2"/>
      <c r="N246" s="165" t="s">
        <v>1215</v>
      </c>
      <c r="O246" s="40"/>
      <c r="P246" s="40"/>
      <c r="Q246" s="165" t="s">
        <v>1215</v>
      </c>
      <c r="R246" s="165"/>
      <c r="S246" s="165"/>
      <c r="T246" s="165"/>
      <c r="U246" s="40"/>
      <c r="V246" s="40"/>
      <c r="W246" s="165"/>
      <c r="X246" s="165" t="s">
        <v>1215</v>
      </c>
      <c r="Y246" s="165"/>
      <c r="Z246" s="165"/>
      <c r="AA246" s="40"/>
      <c r="AB246" s="40"/>
      <c r="AC246" s="165">
        <v>4</v>
      </c>
      <c r="AD246" s="165"/>
      <c r="AE246" s="165">
        <v>54</v>
      </c>
      <c r="AF246" s="165">
        <v>2</v>
      </c>
      <c r="AG246" s="40"/>
      <c r="AH246" s="40"/>
      <c r="AI246" s="40"/>
      <c r="AJ246" s="40"/>
    </row>
    <row r="247" spans="2:36" ht="15.75" x14ac:dyDescent="0.25">
      <c r="C247" s="648"/>
      <c r="D247" s="271" t="s">
        <v>238</v>
      </c>
      <c r="E247" s="45" t="s">
        <v>605</v>
      </c>
      <c r="F247" s="4"/>
      <c r="G247" s="4"/>
      <c r="H247" s="4"/>
      <c r="I247" s="4"/>
      <c r="J247" s="4"/>
      <c r="K247" s="2"/>
      <c r="L247" s="2"/>
      <c r="M247" s="2"/>
      <c r="N247" s="165"/>
      <c r="O247" s="40"/>
      <c r="P247" s="40"/>
      <c r="Q247" s="165"/>
      <c r="R247" s="165"/>
      <c r="S247" s="165"/>
      <c r="T247" s="165"/>
      <c r="U247" s="40"/>
      <c r="V247" s="40"/>
      <c r="W247" s="165"/>
      <c r="X247" s="165"/>
      <c r="Y247" s="165"/>
      <c r="Z247" s="165"/>
      <c r="AA247" s="40"/>
      <c r="AB247" s="40"/>
      <c r="AC247" s="165"/>
      <c r="AD247" s="165"/>
      <c r="AE247" s="165"/>
      <c r="AF247" s="165"/>
      <c r="AG247" s="40"/>
      <c r="AH247" s="40"/>
      <c r="AI247" s="40"/>
      <c r="AJ247" s="40"/>
    </row>
    <row r="248" spans="2:36" ht="15.75" x14ac:dyDescent="0.25">
      <c r="C248" s="648"/>
      <c r="D248" s="271" t="s">
        <v>239</v>
      </c>
      <c r="E248" s="45" t="s">
        <v>606</v>
      </c>
      <c r="F248" s="4"/>
      <c r="G248" s="4"/>
      <c r="H248" s="4"/>
      <c r="I248" s="4"/>
      <c r="J248" s="4"/>
      <c r="K248" s="2"/>
      <c r="L248" s="2"/>
      <c r="M248" s="2"/>
      <c r="N248" s="165"/>
      <c r="O248" s="40"/>
      <c r="P248" s="40"/>
      <c r="Q248" s="165"/>
      <c r="R248" s="165"/>
      <c r="S248" s="165"/>
      <c r="T248" s="165"/>
      <c r="U248" s="40"/>
      <c r="V248" s="40"/>
      <c r="W248" s="165"/>
      <c r="X248" s="165"/>
      <c r="Y248" s="165"/>
      <c r="Z248" s="165"/>
      <c r="AA248" s="40"/>
      <c r="AB248" s="40"/>
      <c r="AC248" s="165"/>
      <c r="AD248" s="165"/>
      <c r="AE248" s="165"/>
      <c r="AF248" s="165"/>
      <c r="AG248" s="40"/>
      <c r="AH248" s="40"/>
      <c r="AI248" s="40"/>
      <c r="AJ248" s="40"/>
    </row>
    <row r="249" spans="2:36" ht="15.75" x14ac:dyDescent="0.25">
      <c r="C249" s="649"/>
      <c r="D249" s="271" t="s">
        <v>607</v>
      </c>
      <c r="E249" s="45" t="s">
        <v>608</v>
      </c>
      <c r="F249" s="4"/>
      <c r="G249" s="4"/>
      <c r="H249" s="4"/>
      <c r="I249" s="4"/>
      <c r="J249" s="4"/>
      <c r="K249" s="2"/>
      <c r="L249" s="2"/>
      <c r="M249" s="2"/>
      <c r="N249" s="165"/>
      <c r="O249" s="40"/>
      <c r="P249" s="40"/>
      <c r="Q249" s="165"/>
      <c r="R249" s="165"/>
      <c r="S249" s="165"/>
      <c r="T249" s="165"/>
      <c r="U249" s="40"/>
      <c r="V249" s="40"/>
      <c r="W249" s="165"/>
      <c r="X249" s="165"/>
      <c r="Y249" s="165"/>
      <c r="Z249" s="165"/>
      <c r="AA249" s="40"/>
      <c r="AB249" s="40"/>
      <c r="AC249" s="165"/>
      <c r="AD249" s="165"/>
      <c r="AE249" s="165"/>
      <c r="AF249" s="165"/>
      <c r="AG249" s="40"/>
      <c r="AH249" s="40"/>
      <c r="AI249" s="40"/>
      <c r="AJ249" s="40"/>
    </row>
    <row r="250" spans="2:36" ht="15.75" x14ac:dyDescent="0.25">
      <c r="B250" s="161">
        <v>81</v>
      </c>
      <c r="C250" s="647">
        <v>60</v>
      </c>
      <c r="D250" s="273" t="s">
        <v>453</v>
      </c>
      <c r="E250" s="275" t="s">
        <v>599</v>
      </c>
      <c r="F250" s="4" t="s">
        <v>600</v>
      </c>
      <c r="G250" s="4" t="s">
        <v>609</v>
      </c>
      <c r="H250" s="4" t="s">
        <v>771</v>
      </c>
      <c r="I250" s="4" t="s">
        <v>772</v>
      </c>
      <c r="J250" s="2" t="s">
        <v>73</v>
      </c>
      <c r="K250" s="2" t="s">
        <v>610</v>
      </c>
      <c r="L250" s="2" t="s">
        <v>492</v>
      </c>
      <c r="M250" s="2"/>
      <c r="N250" s="165" t="s">
        <v>1215</v>
      </c>
      <c r="O250" s="40"/>
      <c r="P250" s="40"/>
      <c r="Q250" s="165" t="s">
        <v>1215</v>
      </c>
      <c r="R250" s="165"/>
      <c r="S250" s="165"/>
      <c r="T250" s="165"/>
      <c r="U250" s="40"/>
      <c r="V250" s="40"/>
      <c r="W250" s="165"/>
      <c r="X250" s="165" t="s">
        <v>1215</v>
      </c>
      <c r="Y250" s="165"/>
      <c r="Z250" s="165"/>
      <c r="AA250" s="40"/>
      <c r="AB250" s="40"/>
      <c r="AC250" s="165">
        <v>5</v>
      </c>
      <c r="AD250" s="165"/>
      <c r="AE250" s="165">
        <v>54</v>
      </c>
      <c r="AF250" s="165">
        <v>3</v>
      </c>
      <c r="AG250" s="40"/>
      <c r="AH250" s="40"/>
      <c r="AI250" s="40"/>
      <c r="AJ250" s="40"/>
    </row>
    <row r="251" spans="2:36" ht="15.75" x14ac:dyDescent="0.25">
      <c r="C251" s="648"/>
      <c r="D251" s="271" t="s">
        <v>137</v>
      </c>
      <c r="E251" s="45" t="s">
        <v>611</v>
      </c>
      <c r="F251" s="4"/>
      <c r="G251" s="4"/>
      <c r="H251" s="4"/>
      <c r="I251" s="4"/>
      <c r="J251" s="4"/>
      <c r="K251" s="2"/>
      <c r="L251" s="2"/>
      <c r="M251" s="2"/>
      <c r="N251" s="165"/>
      <c r="O251" s="40"/>
      <c r="P251" s="40"/>
      <c r="Q251" s="165"/>
      <c r="R251" s="165"/>
      <c r="S251" s="165"/>
      <c r="T251" s="165"/>
      <c r="U251" s="40"/>
      <c r="V251" s="40"/>
      <c r="W251" s="165"/>
      <c r="X251" s="165"/>
      <c r="Y251" s="165"/>
      <c r="Z251" s="165"/>
      <c r="AA251" s="40"/>
      <c r="AB251" s="40"/>
      <c r="AC251" s="165"/>
      <c r="AD251" s="165"/>
      <c r="AE251" s="165"/>
      <c r="AF251" s="165"/>
      <c r="AG251" s="40"/>
      <c r="AH251" s="40"/>
      <c r="AI251" s="40"/>
      <c r="AJ251" s="40"/>
    </row>
    <row r="252" spans="2:36" ht="15.75" x14ac:dyDescent="0.25">
      <c r="C252" s="648"/>
      <c r="D252" s="271" t="s">
        <v>139</v>
      </c>
      <c r="E252" s="45" t="s">
        <v>612</v>
      </c>
      <c r="F252" s="4"/>
      <c r="G252" s="4"/>
      <c r="H252" s="4"/>
      <c r="I252" s="4"/>
      <c r="J252" s="4"/>
      <c r="K252" s="2"/>
      <c r="L252" s="2"/>
      <c r="M252" s="2"/>
      <c r="N252" s="165"/>
      <c r="O252" s="40"/>
      <c r="P252" s="40"/>
      <c r="Q252" s="165"/>
      <c r="R252" s="165"/>
      <c r="S252" s="165"/>
      <c r="T252" s="165"/>
      <c r="U252" s="40"/>
      <c r="V252" s="40"/>
      <c r="W252" s="165"/>
      <c r="X252" s="165"/>
      <c r="Y252" s="165"/>
      <c r="Z252" s="165"/>
      <c r="AA252" s="40"/>
      <c r="AB252" s="40"/>
      <c r="AC252" s="165"/>
      <c r="AD252" s="165"/>
      <c r="AE252" s="165"/>
      <c r="AF252" s="165"/>
      <c r="AG252" s="40"/>
      <c r="AH252" s="40"/>
      <c r="AI252" s="40"/>
      <c r="AJ252" s="40"/>
    </row>
    <row r="253" spans="2:36" ht="15.75" x14ac:dyDescent="0.25">
      <c r="C253" s="648"/>
      <c r="D253" s="271" t="s">
        <v>139</v>
      </c>
      <c r="E253" s="45" t="s">
        <v>613</v>
      </c>
      <c r="F253" s="4"/>
      <c r="G253" s="4"/>
      <c r="H253" s="4"/>
      <c r="I253" s="4"/>
      <c r="J253" s="4"/>
      <c r="K253" s="2"/>
      <c r="L253" s="2"/>
      <c r="M253" s="2"/>
      <c r="N253" s="165"/>
      <c r="O253" s="40"/>
      <c r="P253" s="40"/>
      <c r="Q253" s="165"/>
      <c r="R253" s="165"/>
      <c r="S253" s="165"/>
      <c r="T253" s="165"/>
      <c r="U253" s="40"/>
      <c r="V253" s="40"/>
      <c r="W253" s="165"/>
      <c r="X253" s="165"/>
      <c r="Y253" s="165"/>
      <c r="Z253" s="165"/>
      <c r="AA253" s="40"/>
      <c r="AB253" s="40"/>
      <c r="AC253" s="165"/>
      <c r="AD253" s="165"/>
      <c r="AE253" s="165"/>
      <c r="AF253" s="165"/>
      <c r="AG253" s="40"/>
      <c r="AH253" s="40"/>
      <c r="AI253" s="40"/>
      <c r="AJ253" s="40"/>
    </row>
    <row r="254" spans="2:36" ht="15.75" x14ac:dyDescent="0.25">
      <c r="C254" s="649"/>
      <c r="D254" s="271" t="s">
        <v>139</v>
      </c>
      <c r="E254" s="45" t="s">
        <v>614</v>
      </c>
      <c r="F254" s="4"/>
      <c r="G254" s="4"/>
      <c r="H254" s="4"/>
      <c r="I254" s="4"/>
      <c r="J254" s="4"/>
      <c r="K254" s="2"/>
      <c r="L254" s="2"/>
      <c r="M254" s="2"/>
      <c r="N254" s="165"/>
      <c r="O254" s="40"/>
      <c r="P254" s="40"/>
      <c r="Q254" s="165"/>
      <c r="R254" s="165"/>
      <c r="S254" s="165"/>
      <c r="T254" s="165"/>
      <c r="U254" s="40"/>
      <c r="V254" s="40"/>
      <c r="W254" s="165"/>
      <c r="X254" s="165"/>
      <c r="Y254" s="165"/>
      <c r="Z254" s="165"/>
      <c r="AA254" s="40"/>
      <c r="AB254" s="40"/>
      <c r="AC254" s="165"/>
      <c r="AD254" s="165"/>
      <c r="AE254" s="165"/>
      <c r="AF254" s="165"/>
      <c r="AG254" s="40"/>
      <c r="AH254" s="40"/>
      <c r="AI254" s="40"/>
      <c r="AJ254" s="40"/>
    </row>
    <row r="255" spans="2:36" ht="15.75" x14ac:dyDescent="0.25">
      <c r="B255" s="161">
        <v>39</v>
      </c>
      <c r="C255" s="647">
        <v>61</v>
      </c>
      <c r="D255" s="273" t="s">
        <v>453</v>
      </c>
      <c r="E255" s="275" t="s">
        <v>615</v>
      </c>
      <c r="F255" s="4" t="s">
        <v>912</v>
      </c>
      <c r="G255" s="4" t="s">
        <v>616</v>
      </c>
      <c r="H255" s="4" t="s">
        <v>773</v>
      </c>
      <c r="I255" s="4" t="s">
        <v>772</v>
      </c>
      <c r="J255" s="2" t="s">
        <v>73</v>
      </c>
      <c r="K255" s="2" t="s">
        <v>617</v>
      </c>
      <c r="L255" s="2" t="s">
        <v>485</v>
      </c>
      <c r="M255" s="2"/>
      <c r="N255" s="165" t="s">
        <v>1215</v>
      </c>
      <c r="O255" s="40"/>
      <c r="P255" s="40"/>
      <c r="Q255" s="165" t="s">
        <v>1215</v>
      </c>
      <c r="R255" s="165"/>
      <c r="S255" s="165"/>
      <c r="T255" s="165"/>
      <c r="U255" s="40"/>
      <c r="V255" s="40"/>
      <c r="W255" s="165"/>
      <c r="X255" s="165" t="s">
        <v>1215</v>
      </c>
      <c r="Y255" s="165"/>
      <c r="Z255" s="165"/>
      <c r="AA255" s="40"/>
      <c r="AB255" s="40"/>
      <c r="AC255" s="165">
        <v>4</v>
      </c>
      <c r="AD255" s="165"/>
      <c r="AE255" s="165">
        <v>54</v>
      </c>
      <c r="AF255" s="165">
        <v>2</v>
      </c>
      <c r="AG255" s="40"/>
      <c r="AH255" s="40"/>
      <c r="AI255" s="40"/>
      <c r="AJ255" s="40"/>
    </row>
    <row r="256" spans="2:36" ht="15.75" x14ac:dyDescent="0.25">
      <c r="C256" s="648"/>
      <c r="D256" s="271" t="s">
        <v>213</v>
      </c>
      <c r="E256" s="45" t="s">
        <v>618</v>
      </c>
      <c r="F256" s="4"/>
      <c r="G256" s="4"/>
      <c r="H256" s="4"/>
      <c r="I256" s="4"/>
      <c r="J256" s="4"/>
      <c r="K256" s="2"/>
      <c r="L256" s="2"/>
      <c r="M256" s="2"/>
      <c r="N256" s="165"/>
      <c r="O256" s="40"/>
      <c r="P256" s="40"/>
      <c r="Q256" s="165"/>
      <c r="R256" s="165"/>
      <c r="S256" s="165"/>
      <c r="T256" s="165"/>
      <c r="U256" s="40"/>
      <c r="V256" s="40"/>
      <c r="W256" s="165"/>
      <c r="X256" s="165"/>
      <c r="Y256" s="165"/>
      <c r="Z256" s="165"/>
      <c r="AA256" s="40"/>
      <c r="AB256" s="40"/>
      <c r="AC256" s="165"/>
      <c r="AD256" s="165"/>
      <c r="AE256" s="165"/>
      <c r="AF256" s="165"/>
      <c r="AG256" s="40"/>
      <c r="AH256" s="40"/>
      <c r="AI256" s="40"/>
      <c r="AJ256" s="40"/>
    </row>
    <row r="257" spans="2:36" ht="15.75" x14ac:dyDescent="0.25">
      <c r="C257" s="648"/>
      <c r="D257" s="271" t="s">
        <v>139</v>
      </c>
      <c r="E257" s="45" t="s">
        <v>619</v>
      </c>
      <c r="F257" s="4"/>
      <c r="G257" s="4"/>
      <c r="H257" s="4"/>
      <c r="I257" s="4"/>
      <c r="J257" s="4"/>
      <c r="K257" s="2"/>
      <c r="L257" s="2"/>
      <c r="M257" s="2"/>
      <c r="N257" s="165"/>
      <c r="O257" s="40"/>
      <c r="P257" s="40"/>
      <c r="Q257" s="165"/>
      <c r="R257" s="165"/>
      <c r="S257" s="165"/>
      <c r="T257" s="165"/>
      <c r="U257" s="40"/>
      <c r="V257" s="40"/>
      <c r="W257" s="165"/>
      <c r="X257" s="165"/>
      <c r="Y257" s="165"/>
      <c r="Z257" s="165"/>
      <c r="AA257" s="40"/>
      <c r="AB257" s="40"/>
      <c r="AC257" s="165"/>
      <c r="AD257" s="165"/>
      <c r="AE257" s="165"/>
      <c r="AF257" s="165"/>
      <c r="AG257" s="40"/>
      <c r="AH257" s="40"/>
      <c r="AI257" s="40"/>
      <c r="AJ257" s="40"/>
    </row>
    <row r="258" spans="2:36" ht="15.75" x14ac:dyDescent="0.25">
      <c r="C258" s="649"/>
      <c r="D258" s="271" t="s">
        <v>620</v>
      </c>
      <c r="E258" s="45" t="s">
        <v>621</v>
      </c>
      <c r="F258" s="4"/>
      <c r="G258" s="4"/>
      <c r="H258" s="4"/>
      <c r="I258" s="4"/>
      <c r="J258" s="4"/>
      <c r="K258" s="2"/>
      <c r="L258" s="2"/>
      <c r="M258" s="2"/>
      <c r="N258" s="165"/>
      <c r="O258" s="40"/>
      <c r="P258" s="40"/>
      <c r="Q258" s="165"/>
      <c r="R258" s="165"/>
      <c r="S258" s="165"/>
      <c r="T258" s="165"/>
      <c r="U258" s="40"/>
      <c r="V258" s="40"/>
      <c r="W258" s="165"/>
      <c r="X258" s="165"/>
      <c r="Y258" s="165"/>
      <c r="Z258" s="165"/>
      <c r="AA258" s="40"/>
      <c r="AB258" s="40"/>
      <c r="AC258" s="165"/>
      <c r="AD258" s="165"/>
      <c r="AE258" s="165"/>
      <c r="AF258" s="165"/>
      <c r="AG258" s="40"/>
      <c r="AH258" s="40"/>
      <c r="AI258" s="40"/>
      <c r="AJ258" s="40"/>
    </row>
    <row r="259" spans="2:36" ht="15.75" x14ac:dyDescent="0.25">
      <c r="B259" s="161">
        <v>40</v>
      </c>
      <c r="C259" s="647">
        <v>62</v>
      </c>
      <c r="D259" s="273" t="s">
        <v>453</v>
      </c>
      <c r="E259" s="275" t="s">
        <v>622</v>
      </c>
      <c r="F259" s="4" t="s">
        <v>912</v>
      </c>
      <c r="G259" s="4" t="s">
        <v>623</v>
      </c>
      <c r="H259" s="4" t="s">
        <v>771</v>
      </c>
      <c r="I259" s="4" t="s">
        <v>772</v>
      </c>
      <c r="J259" s="2" t="s">
        <v>73</v>
      </c>
      <c r="K259" s="2" t="s">
        <v>624</v>
      </c>
      <c r="L259" s="2" t="s">
        <v>625</v>
      </c>
      <c r="M259" s="2"/>
      <c r="N259" s="165" t="s">
        <v>1215</v>
      </c>
      <c r="O259" s="40"/>
      <c r="P259" s="40"/>
      <c r="Q259" s="165" t="s">
        <v>1215</v>
      </c>
      <c r="R259" s="165"/>
      <c r="S259" s="165"/>
      <c r="T259" s="165"/>
      <c r="U259" s="40"/>
      <c r="V259" s="40"/>
      <c r="W259" s="165"/>
      <c r="X259" s="165" t="s">
        <v>1215</v>
      </c>
      <c r="Y259" s="165"/>
      <c r="Z259" s="165"/>
      <c r="AA259" s="40"/>
      <c r="AB259" s="40"/>
      <c r="AC259" s="165">
        <v>5</v>
      </c>
      <c r="AD259" s="165"/>
      <c r="AE259" s="165">
        <v>67</v>
      </c>
      <c r="AF259" s="165">
        <v>2</v>
      </c>
      <c r="AG259" s="40"/>
      <c r="AH259" s="40"/>
      <c r="AI259" s="40"/>
      <c r="AJ259" s="40"/>
    </row>
    <row r="260" spans="2:36" ht="15.75" x14ac:dyDescent="0.25">
      <c r="C260" s="648"/>
      <c r="D260" s="271" t="s">
        <v>137</v>
      </c>
      <c r="E260" s="45" t="s">
        <v>626</v>
      </c>
      <c r="F260" s="4"/>
      <c r="G260" s="4"/>
      <c r="H260" s="4"/>
      <c r="I260" s="4"/>
      <c r="J260" s="4"/>
      <c r="K260" s="2"/>
      <c r="L260" s="2"/>
      <c r="M260" s="2"/>
      <c r="N260" s="165"/>
      <c r="O260" s="40"/>
      <c r="P260" s="40"/>
      <c r="Q260" s="165"/>
      <c r="R260" s="165"/>
      <c r="S260" s="165"/>
      <c r="T260" s="165"/>
      <c r="U260" s="40"/>
      <c r="V260" s="40"/>
      <c r="W260" s="165"/>
      <c r="X260" s="165"/>
      <c r="Y260" s="165"/>
      <c r="Z260" s="165"/>
      <c r="AA260" s="40"/>
      <c r="AB260" s="40"/>
      <c r="AC260" s="165"/>
      <c r="AD260" s="165"/>
      <c r="AE260" s="165"/>
      <c r="AF260" s="165"/>
      <c r="AG260" s="40"/>
      <c r="AH260" s="40"/>
      <c r="AI260" s="40"/>
      <c r="AJ260" s="40"/>
    </row>
    <row r="261" spans="2:36" ht="15.75" x14ac:dyDescent="0.25">
      <c r="C261" s="648"/>
      <c r="D261" s="271" t="s">
        <v>139</v>
      </c>
      <c r="E261" s="45" t="s">
        <v>627</v>
      </c>
      <c r="F261" s="4"/>
      <c r="G261" s="4"/>
      <c r="H261" s="4"/>
      <c r="I261" s="4"/>
      <c r="J261" s="4"/>
      <c r="K261" s="2"/>
      <c r="L261" s="2"/>
      <c r="M261" s="2"/>
      <c r="N261" s="165"/>
      <c r="O261" s="40"/>
      <c r="P261" s="40"/>
      <c r="Q261" s="165"/>
      <c r="R261" s="165"/>
      <c r="S261" s="165"/>
      <c r="T261" s="165"/>
      <c r="U261" s="40"/>
      <c r="V261" s="40"/>
      <c r="W261" s="165"/>
      <c r="X261" s="165"/>
      <c r="Y261" s="165"/>
      <c r="Z261" s="165"/>
      <c r="AA261" s="40"/>
      <c r="AB261" s="40"/>
      <c r="AC261" s="165"/>
      <c r="AD261" s="165"/>
      <c r="AE261" s="165"/>
      <c r="AF261" s="165"/>
      <c r="AG261" s="40"/>
      <c r="AH261" s="40"/>
      <c r="AI261" s="40"/>
      <c r="AJ261" s="40"/>
    </row>
    <row r="262" spans="2:36" ht="15.75" x14ac:dyDescent="0.25">
      <c r="C262" s="648"/>
      <c r="D262" s="271" t="s">
        <v>139</v>
      </c>
      <c r="E262" s="45" t="s">
        <v>628</v>
      </c>
      <c r="F262" s="4"/>
      <c r="G262" s="4"/>
      <c r="H262" s="4"/>
      <c r="I262" s="4"/>
      <c r="J262" s="4"/>
      <c r="K262" s="2"/>
      <c r="L262" s="2"/>
      <c r="M262" s="2"/>
      <c r="N262" s="165"/>
      <c r="O262" s="40"/>
      <c r="P262" s="40"/>
      <c r="Q262" s="165"/>
      <c r="R262" s="165"/>
      <c r="S262" s="165"/>
      <c r="T262" s="165"/>
      <c r="U262" s="40"/>
      <c r="V262" s="40"/>
      <c r="W262" s="165"/>
      <c r="X262" s="165"/>
      <c r="Y262" s="165"/>
      <c r="Z262" s="165"/>
      <c r="AA262" s="40"/>
      <c r="AB262" s="40"/>
      <c r="AC262" s="165"/>
      <c r="AD262" s="165"/>
      <c r="AE262" s="165"/>
      <c r="AF262" s="165"/>
      <c r="AG262" s="40"/>
      <c r="AH262" s="40"/>
      <c r="AI262" s="40"/>
      <c r="AJ262" s="40"/>
    </row>
    <row r="263" spans="2:36" ht="15.75" x14ac:dyDescent="0.25">
      <c r="C263" s="649"/>
      <c r="D263" s="271" t="s">
        <v>139</v>
      </c>
      <c r="E263" s="45" t="s">
        <v>629</v>
      </c>
      <c r="F263" s="4"/>
      <c r="G263" s="4"/>
      <c r="H263" s="4"/>
      <c r="I263" s="4"/>
      <c r="J263" s="4"/>
      <c r="K263" s="2"/>
      <c r="L263" s="2"/>
      <c r="M263" s="2"/>
      <c r="N263" s="165"/>
      <c r="O263" s="40"/>
      <c r="P263" s="40"/>
      <c r="Q263" s="165"/>
      <c r="R263" s="165"/>
      <c r="S263" s="165"/>
      <c r="T263" s="165"/>
      <c r="U263" s="40"/>
      <c r="V263" s="40"/>
      <c r="W263" s="165"/>
      <c r="X263" s="165"/>
      <c r="Y263" s="165"/>
      <c r="Z263" s="165"/>
      <c r="AA263" s="40"/>
      <c r="AB263" s="40"/>
      <c r="AC263" s="165"/>
      <c r="AD263" s="165"/>
      <c r="AE263" s="165"/>
      <c r="AF263" s="165"/>
      <c r="AG263" s="40"/>
      <c r="AH263" s="40"/>
      <c r="AI263" s="40"/>
      <c r="AJ263" s="40"/>
    </row>
    <row r="264" spans="2:36" ht="15.75" x14ac:dyDescent="0.25">
      <c r="B264" s="161">
        <v>82</v>
      </c>
      <c r="C264" s="647">
        <v>63</v>
      </c>
      <c r="D264" s="273" t="s">
        <v>167</v>
      </c>
      <c r="E264" s="275" t="s">
        <v>707</v>
      </c>
      <c r="F264" s="4" t="s">
        <v>635</v>
      </c>
      <c r="G264" s="4" t="s">
        <v>777</v>
      </c>
      <c r="H264" s="4" t="s">
        <v>776</v>
      </c>
      <c r="I264" s="4" t="s">
        <v>778</v>
      </c>
      <c r="J264" s="2" t="s">
        <v>73</v>
      </c>
      <c r="K264" s="2" t="s">
        <v>720</v>
      </c>
      <c r="L264" s="2" t="s">
        <v>721</v>
      </c>
      <c r="M264" s="2"/>
      <c r="N264" s="165" t="s">
        <v>1215</v>
      </c>
      <c r="O264" s="40"/>
      <c r="P264" s="40"/>
      <c r="Q264" s="165" t="s">
        <v>1215</v>
      </c>
      <c r="R264" s="165"/>
      <c r="S264" s="165"/>
      <c r="T264" s="165"/>
      <c r="U264" s="40"/>
      <c r="V264" s="40"/>
      <c r="W264" s="165"/>
      <c r="X264" s="165" t="s">
        <v>1215</v>
      </c>
      <c r="Y264" s="165"/>
      <c r="Z264" s="165"/>
      <c r="AA264" s="40"/>
      <c r="AB264" s="40"/>
      <c r="AC264" s="165">
        <v>4</v>
      </c>
      <c r="AD264" s="165"/>
      <c r="AE264" s="165">
        <v>67</v>
      </c>
      <c r="AF264" s="165">
        <v>2</v>
      </c>
      <c r="AG264" s="40"/>
      <c r="AH264" s="40"/>
      <c r="AI264" s="40"/>
      <c r="AJ264" s="40"/>
    </row>
    <row r="265" spans="2:36" ht="15.75" x14ac:dyDescent="0.25">
      <c r="C265" s="648"/>
      <c r="D265" s="271" t="s">
        <v>137</v>
      </c>
      <c r="E265" s="45" t="s">
        <v>1018</v>
      </c>
      <c r="F265" s="4"/>
      <c r="G265" s="4"/>
      <c r="H265" s="4"/>
      <c r="I265" s="4"/>
      <c r="J265" s="2"/>
      <c r="K265" s="2"/>
      <c r="L265" s="2"/>
      <c r="M265" s="2"/>
      <c r="N265" s="165"/>
      <c r="O265" s="40"/>
      <c r="P265" s="40"/>
      <c r="Q265" s="165"/>
      <c r="R265" s="165"/>
      <c r="S265" s="165"/>
      <c r="T265" s="165"/>
      <c r="U265" s="40"/>
      <c r="V265" s="40"/>
      <c r="W265" s="165"/>
      <c r="X265" s="165"/>
      <c r="Y265" s="165"/>
      <c r="Z265" s="165"/>
      <c r="AA265" s="40"/>
      <c r="AB265" s="40"/>
      <c r="AC265" s="165"/>
      <c r="AD265" s="165"/>
      <c r="AE265" s="165"/>
      <c r="AF265" s="165"/>
      <c r="AG265" s="40"/>
      <c r="AH265" s="40"/>
      <c r="AI265" s="40"/>
      <c r="AJ265" s="40"/>
    </row>
    <row r="266" spans="2:36" ht="15.75" x14ac:dyDescent="0.25">
      <c r="C266" s="648"/>
      <c r="D266" s="271" t="s">
        <v>139</v>
      </c>
      <c r="E266" s="45" t="s">
        <v>1019</v>
      </c>
      <c r="F266" s="4"/>
      <c r="G266" s="4"/>
      <c r="H266" s="4"/>
      <c r="I266" s="4"/>
      <c r="J266" s="2"/>
      <c r="K266" s="2"/>
      <c r="L266" s="2"/>
      <c r="M266" s="2"/>
      <c r="N266" s="165"/>
      <c r="O266" s="40"/>
      <c r="P266" s="40"/>
      <c r="Q266" s="165"/>
      <c r="R266" s="165"/>
      <c r="S266" s="165"/>
      <c r="T266" s="165"/>
      <c r="U266" s="40"/>
      <c r="V266" s="40"/>
      <c r="W266" s="165"/>
      <c r="X266" s="165"/>
      <c r="Y266" s="165"/>
      <c r="Z266" s="165"/>
      <c r="AA266" s="40"/>
      <c r="AB266" s="40"/>
      <c r="AC266" s="165"/>
      <c r="AD266" s="165"/>
      <c r="AE266" s="165"/>
      <c r="AF266" s="165"/>
      <c r="AG266" s="40"/>
      <c r="AH266" s="40"/>
      <c r="AI266" s="40"/>
      <c r="AJ266" s="40"/>
    </row>
    <row r="267" spans="2:36" ht="15.75" x14ac:dyDescent="0.25">
      <c r="C267" s="649"/>
      <c r="D267" s="271" t="s">
        <v>139</v>
      </c>
      <c r="E267" s="45" t="s">
        <v>1020</v>
      </c>
      <c r="F267" s="4"/>
      <c r="G267" s="4"/>
      <c r="H267" s="4"/>
      <c r="I267" s="4"/>
      <c r="J267" s="2"/>
      <c r="K267" s="2"/>
      <c r="L267" s="2"/>
      <c r="M267" s="2"/>
      <c r="N267" s="165"/>
      <c r="O267" s="40"/>
      <c r="P267" s="40"/>
      <c r="Q267" s="165"/>
      <c r="R267" s="165"/>
      <c r="S267" s="165"/>
      <c r="T267" s="165"/>
      <c r="U267" s="40"/>
      <c r="V267" s="40"/>
      <c r="W267" s="165"/>
      <c r="X267" s="165"/>
      <c r="Y267" s="165"/>
      <c r="Z267" s="165"/>
      <c r="AA267" s="40"/>
      <c r="AB267" s="40"/>
      <c r="AC267" s="165"/>
      <c r="AD267" s="165"/>
      <c r="AE267" s="165"/>
      <c r="AF267" s="165"/>
      <c r="AG267" s="40"/>
      <c r="AH267" s="40"/>
      <c r="AI267" s="40"/>
      <c r="AJ267" s="40"/>
    </row>
    <row r="268" spans="2:36" ht="15.75" x14ac:dyDescent="0.25">
      <c r="B268" s="161">
        <v>83</v>
      </c>
      <c r="C268" s="647">
        <v>64</v>
      </c>
      <c r="D268" s="273" t="s">
        <v>167</v>
      </c>
      <c r="E268" s="275" t="s">
        <v>633</v>
      </c>
      <c r="F268" s="4"/>
      <c r="G268" s="4" t="s">
        <v>779</v>
      </c>
      <c r="H268" s="4" t="s">
        <v>780</v>
      </c>
      <c r="I268" s="4" t="s">
        <v>772</v>
      </c>
      <c r="J268" s="2" t="s">
        <v>73</v>
      </c>
      <c r="K268" s="2" t="s">
        <v>722</v>
      </c>
      <c r="L268" s="2" t="s">
        <v>723</v>
      </c>
      <c r="M268" s="2"/>
      <c r="N268" s="165" t="s">
        <v>1215</v>
      </c>
      <c r="O268" s="40"/>
      <c r="P268" s="40"/>
      <c r="Q268" s="165" t="s">
        <v>1215</v>
      </c>
      <c r="R268" s="165"/>
      <c r="S268" s="165"/>
      <c r="T268" s="165"/>
      <c r="U268" s="40"/>
      <c r="V268" s="40"/>
      <c r="W268" s="165"/>
      <c r="X268" s="165" t="s">
        <v>1215</v>
      </c>
      <c r="Y268" s="165"/>
      <c r="Z268" s="165"/>
      <c r="AA268" s="40"/>
      <c r="AB268" s="40"/>
      <c r="AC268" s="165">
        <v>5</v>
      </c>
      <c r="AD268" s="165"/>
      <c r="AE268" s="165">
        <v>28</v>
      </c>
      <c r="AF268" s="165">
        <v>2</v>
      </c>
      <c r="AG268" s="40"/>
      <c r="AH268" s="40"/>
      <c r="AI268" s="40"/>
      <c r="AJ268" s="40"/>
    </row>
    <row r="269" spans="2:36" ht="15.75" x14ac:dyDescent="0.25">
      <c r="C269" s="648"/>
      <c r="D269" s="271" t="s">
        <v>137</v>
      </c>
      <c r="E269" s="45" t="s">
        <v>1034</v>
      </c>
      <c r="F269" s="4"/>
      <c r="G269" s="4"/>
      <c r="H269" s="4"/>
      <c r="I269" s="4"/>
      <c r="J269" s="2"/>
      <c r="K269" s="2"/>
      <c r="L269" s="2"/>
      <c r="M269" s="2"/>
      <c r="N269" s="165"/>
      <c r="O269" s="40"/>
      <c r="P269" s="40"/>
      <c r="Q269" s="165"/>
      <c r="R269" s="165"/>
      <c r="S269" s="165"/>
      <c r="T269" s="165"/>
      <c r="U269" s="40"/>
      <c r="V269" s="40"/>
      <c r="W269" s="165"/>
      <c r="X269" s="165"/>
      <c r="Y269" s="165"/>
      <c r="Z269" s="165"/>
      <c r="AA269" s="40"/>
      <c r="AB269" s="40"/>
      <c r="AC269" s="165"/>
      <c r="AD269" s="165"/>
      <c r="AE269" s="165"/>
      <c r="AF269" s="165"/>
      <c r="AG269" s="40"/>
      <c r="AH269" s="40"/>
      <c r="AI269" s="40"/>
      <c r="AJ269" s="40"/>
    </row>
    <row r="270" spans="2:36" ht="15.75" x14ac:dyDescent="0.25">
      <c r="C270" s="648"/>
      <c r="D270" s="271" t="s">
        <v>139</v>
      </c>
      <c r="E270" s="45" t="s">
        <v>1035</v>
      </c>
      <c r="F270" s="4"/>
      <c r="G270" s="4"/>
      <c r="H270" s="4"/>
      <c r="I270" s="4"/>
      <c r="J270" s="2"/>
      <c r="K270" s="2"/>
      <c r="L270" s="2"/>
      <c r="M270" s="2"/>
      <c r="N270" s="165"/>
      <c r="O270" s="40"/>
      <c r="P270" s="40"/>
      <c r="Q270" s="165"/>
      <c r="R270" s="165"/>
      <c r="S270" s="165"/>
      <c r="T270" s="165"/>
      <c r="U270" s="40"/>
      <c r="V270" s="40"/>
      <c r="W270" s="165"/>
      <c r="X270" s="165"/>
      <c r="Y270" s="165"/>
      <c r="Z270" s="165"/>
      <c r="AA270" s="40"/>
      <c r="AB270" s="40"/>
      <c r="AC270" s="165"/>
      <c r="AD270" s="165"/>
      <c r="AE270" s="165"/>
      <c r="AF270" s="165"/>
      <c r="AG270" s="40"/>
      <c r="AH270" s="40"/>
      <c r="AI270" s="40"/>
      <c r="AJ270" s="40"/>
    </row>
    <row r="271" spans="2:36" ht="15.75" x14ac:dyDescent="0.25">
      <c r="C271" s="648"/>
      <c r="D271" s="271" t="s">
        <v>139</v>
      </c>
      <c r="E271" s="45" t="s">
        <v>1036</v>
      </c>
      <c r="F271" s="4"/>
      <c r="G271" s="4"/>
      <c r="H271" s="4"/>
      <c r="I271" s="4"/>
      <c r="J271" s="2"/>
      <c r="K271" s="2"/>
      <c r="L271" s="2"/>
      <c r="M271" s="2"/>
      <c r="N271" s="165"/>
      <c r="O271" s="40"/>
      <c r="P271" s="40"/>
      <c r="Q271" s="165"/>
      <c r="R271" s="165"/>
      <c r="S271" s="165"/>
      <c r="T271" s="165"/>
      <c r="U271" s="40"/>
      <c r="V271" s="40"/>
      <c r="W271" s="165"/>
      <c r="X271" s="165"/>
      <c r="Y271" s="165"/>
      <c r="Z271" s="165"/>
      <c r="AA271" s="40"/>
      <c r="AB271" s="40"/>
      <c r="AC271" s="165"/>
      <c r="AD271" s="165"/>
      <c r="AE271" s="165"/>
      <c r="AF271" s="165"/>
      <c r="AG271" s="40"/>
      <c r="AH271" s="40"/>
      <c r="AI271" s="40"/>
      <c r="AJ271" s="40"/>
    </row>
    <row r="272" spans="2:36" ht="15.75" x14ac:dyDescent="0.25">
      <c r="C272" s="649"/>
      <c r="D272" s="271" t="s">
        <v>139</v>
      </c>
      <c r="E272" s="45" t="s">
        <v>972</v>
      </c>
      <c r="F272" s="4"/>
      <c r="G272" s="4"/>
      <c r="H272" s="4"/>
      <c r="I272" s="4"/>
      <c r="J272" s="2"/>
      <c r="K272" s="2"/>
      <c r="L272" s="2"/>
      <c r="M272" s="2"/>
      <c r="N272" s="165"/>
      <c r="O272" s="40"/>
      <c r="P272" s="40"/>
      <c r="Q272" s="165"/>
      <c r="R272" s="165"/>
      <c r="S272" s="165"/>
      <c r="T272" s="165"/>
      <c r="U272" s="40"/>
      <c r="V272" s="40"/>
      <c r="W272" s="165"/>
      <c r="X272" s="165"/>
      <c r="Y272" s="165"/>
      <c r="Z272" s="165"/>
      <c r="AA272" s="40"/>
      <c r="AB272" s="40"/>
      <c r="AC272" s="165"/>
      <c r="AD272" s="165"/>
      <c r="AE272" s="165"/>
      <c r="AF272" s="165"/>
      <c r="AG272" s="40"/>
      <c r="AH272" s="40"/>
      <c r="AI272" s="40"/>
      <c r="AJ272" s="40"/>
    </row>
    <row r="273" spans="2:36" ht="15.75" x14ac:dyDescent="0.25">
      <c r="B273" s="161">
        <v>84</v>
      </c>
      <c r="C273" s="647">
        <v>65</v>
      </c>
      <c r="D273" s="273" t="s">
        <v>446</v>
      </c>
      <c r="E273" s="275" t="s">
        <v>649</v>
      </c>
      <c r="F273" s="4" t="s">
        <v>650</v>
      </c>
      <c r="G273" s="4" t="s">
        <v>652</v>
      </c>
      <c r="H273" s="4" t="s">
        <v>781</v>
      </c>
      <c r="I273" s="4" t="s">
        <v>772</v>
      </c>
      <c r="J273" s="2" t="s">
        <v>1078</v>
      </c>
      <c r="K273" s="2" t="s">
        <v>595</v>
      </c>
      <c r="L273" s="2" t="s">
        <v>653</v>
      </c>
      <c r="M273" s="2"/>
      <c r="N273" s="165" t="s">
        <v>1215</v>
      </c>
      <c r="O273" s="40"/>
      <c r="P273" s="40"/>
      <c r="Q273" s="165" t="s">
        <v>1215</v>
      </c>
      <c r="R273" s="165"/>
      <c r="S273" s="165"/>
      <c r="T273" s="165"/>
      <c r="U273" s="40"/>
      <c r="V273" s="40"/>
      <c r="W273" s="165"/>
      <c r="X273" s="165" t="s">
        <v>1215</v>
      </c>
      <c r="Y273" s="165"/>
      <c r="Z273" s="165"/>
      <c r="AA273" s="40"/>
      <c r="AB273" s="40"/>
      <c r="AC273" s="165">
        <v>4</v>
      </c>
      <c r="AD273" s="165"/>
      <c r="AE273" s="165">
        <v>67</v>
      </c>
      <c r="AF273" s="165">
        <v>3</v>
      </c>
      <c r="AG273" s="40"/>
      <c r="AH273" s="40"/>
      <c r="AI273" s="40"/>
      <c r="AJ273" s="40"/>
    </row>
    <row r="274" spans="2:36" ht="15.75" x14ac:dyDescent="0.25">
      <c r="C274" s="648"/>
      <c r="D274" s="271" t="s">
        <v>213</v>
      </c>
      <c r="E274" s="45" t="s">
        <v>654</v>
      </c>
      <c r="F274" s="4"/>
      <c r="G274" s="4"/>
      <c r="H274" s="4"/>
      <c r="I274" s="4"/>
      <c r="J274" s="4"/>
      <c r="K274" s="2"/>
      <c r="L274" s="2"/>
      <c r="M274" s="2"/>
      <c r="N274" s="165"/>
      <c r="O274" s="40"/>
      <c r="P274" s="40"/>
      <c r="Q274" s="165"/>
      <c r="R274" s="165"/>
      <c r="S274" s="165"/>
      <c r="T274" s="165"/>
      <c r="U274" s="40"/>
      <c r="V274" s="40"/>
      <c r="W274" s="165"/>
      <c r="X274" s="165"/>
      <c r="Y274" s="165"/>
      <c r="Z274" s="165"/>
      <c r="AA274" s="40"/>
      <c r="AB274" s="40"/>
      <c r="AC274" s="165"/>
      <c r="AD274" s="165"/>
      <c r="AE274" s="165"/>
      <c r="AF274" s="165"/>
      <c r="AG274" s="40"/>
      <c r="AH274" s="40"/>
      <c r="AI274" s="40"/>
      <c r="AJ274" s="40"/>
    </row>
    <row r="275" spans="2:36" ht="15.75" x14ac:dyDescent="0.25">
      <c r="C275" s="648"/>
      <c r="D275" s="271" t="s">
        <v>139</v>
      </c>
      <c r="E275" s="45" t="s">
        <v>655</v>
      </c>
      <c r="F275" s="4"/>
      <c r="G275" s="4"/>
      <c r="H275" s="4"/>
      <c r="I275" s="4"/>
      <c r="J275" s="4"/>
      <c r="K275" s="2"/>
      <c r="L275" s="2"/>
      <c r="M275" s="2"/>
      <c r="N275" s="165"/>
      <c r="O275" s="40"/>
      <c r="P275" s="40"/>
      <c r="Q275" s="165"/>
      <c r="R275" s="165"/>
      <c r="S275" s="165"/>
      <c r="T275" s="165"/>
      <c r="U275" s="40"/>
      <c r="V275" s="40"/>
      <c r="W275" s="165"/>
      <c r="X275" s="165"/>
      <c r="Y275" s="165"/>
      <c r="Z275" s="165"/>
      <c r="AA275" s="40"/>
      <c r="AB275" s="40"/>
      <c r="AC275" s="165"/>
      <c r="AD275" s="165"/>
      <c r="AE275" s="165"/>
      <c r="AF275" s="165"/>
      <c r="AG275" s="40"/>
      <c r="AH275" s="40"/>
      <c r="AI275" s="40"/>
      <c r="AJ275" s="40"/>
    </row>
    <row r="276" spans="2:36" ht="15.75" x14ac:dyDescent="0.25">
      <c r="C276" s="649"/>
      <c r="D276" s="271" t="s">
        <v>139</v>
      </c>
      <c r="E276" s="45" t="s">
        <v>656</v>
      </c>
      <c r="F276" s="4"/>
      <c r="G276" s="4"/>
      <c r="H276" s="4"/>
      <c r="I276" s="4"/>
      <c r="J276" s="4"/>
      <c r="K276" s="2"/>
      <c r="L276" s="2"/>
      <c r="M276" s="2"/>
      <c r="N276" s="165"/>
      <c r="O276" s="40"/>
      <c r="P276" s="40"/>
      <c r="Q276" s="165"/>
      <c r="R276" s="165"/>
      <c r="S276" s="165"/>
      <c r="T276" s="165"/>
      <c r="U276" s="40"/>
      <c r="V276" s="40"/>
      <c r="W276" s="165"/>
      <c r="X276" s="165"/>
      <c r="Y276" s="165"/>
      <c r="Z276" s="165"/>
      <c r="AA276" s="40"/>
      <c r="AB276" s="40"/>
      <c r="AC276" s="165"/>
      <c r="AD276" s="165"/>
      <c r="AE276" s="165"/>
      <c r="AF276" s="165"/>
      <c r="AG276" s="40"/>
      <c r="AH276" s="40"/>
      <c r="AI276" s="40"/>
      <c r="AJ276" s="40"/>
    </row>
    <row r="277" spans="2:36" ht="15.75" x14ac:dyDescent="0.25">
      <c r="B277" s="161">
        <v>118</v>
      </c>
      <c r="C277" s="647">
        <v>66</v>
      </c>
      <c r="D277" s="273" t="s">
        <v>167</v>
      </c>
      <c r="E277" s="275" t="s">
        <v>658</v>
      </c>
      <c r="F277" s="4" t="s">
        <v>645</v>
      </c>
      <c r="G277" s="4" t="s">
        <v>782</v>
      </c>
      <c r="H277" s="4" t="s">
        <v>783</v>
      </c>
      <c r="I277" s="4" t="s">
        <v>784</v>
      </c>
      <c r="J277" s="2" t="s">
        <v>73</v>
      </c>
      <c r="K277" s="2" t="s">
        <v>724</v>
      </c>
      <c r="L277" s="8"/>
      <c r="M277" s="8" t="s">
        <v>725</v>
      </c>
      <c r="N277" s="165" t="s">
        <v>1215</v>
      </c>
      <c r="O277" s="40"/>
      <c r="P277" s="40"/>
      <c r="Q277" s="165" t="s">
        <v>1215</v>
      </c>
      <c r="R277" s="165"/>
      <c r="S277" s="165"/>
      <c r="T277" s="165"/>
      <c r="U277" s="40"/>
      <c r="V277" s="40"/>
      <c r="W277" s="165"/>
      <c r="X277" s="165" t="s">
        <v>1215</v>
      </c>
      <c r="Y277" s="165"/>
      <c r="Z277" s="165"/>
      <c r="AA277" s="40"/>
      <c r="AB277" s="40"/>
      <c r="AC277" s="165">
        <v>3</v>
      </c>
      <c r="AD277" s="165"/>
      <c r="AE277" s="165">
        <v>67</v>
      </c>
      <c r="AF277" s="165">
        <v>5</v>
      </c>
      <c r="AG277" s="40"/>
      <c r="AH277" s="40"/>
      <c r="AI277" s="40"/>
      <c r="AJ277" s="40"/>
    </row>
    <row r="278" spans="2:36" ht="15.75" x14ac:dyDescent="0.25">
      <c r="C278" s="648"/>
      <c r="D278" s="271" t="s">
        <v>213</v>
      </c>
      <c r="E278" s="45" t="s">
        <v>941</v>
      </c>
      <c r="F278" s="4"/>
      <c r="G278" s="4"/>
      <c r="H278" s="4"/>
      <c r="I278" s="4"/>
      <c r="J278" s="2"/>
      <c r="K278" s="2"/>
      <c r="L278" s="2"/>
      <c r="M278" s="2"/>
      <c r="N278" s="165"/>
      <c r="O278" s="40"/>
      <c r="P278" s="40"/>
      <c r="Q278" s="165"/>
      <c r="R278" s="165"/>
      <c r="S278" s="165"/>
      <c r="T278" s="165"/>
      <c r="U278" s="40"/>
      <c r="V278" s="40"/>
      <c r="W278" s="165"/>
      <c r="X278" s="165"/>
      <c r="Y278" s="165"/>
      <c r="Z278" s="165"/>
      <c r="AA278" s="40"/>
      <c r="AB278" s="40"/>
      <c r="AC278" s="165"/>
      <c r="AD278" s="165"/>
      <c r="AE278" s="165"/>
      <c r="AF278" s="165"/>
      <c r="AG278" s="40"/>
      <c r="AH278" s="40"/>
      <c r="AI278" s="40"/>
      <c r="AJ278" s="40"/>
    </row>
    <row r="279" spans="2:36" ht="15.75" x14ac:dyDescent="0.25">
      <c r="C279" s="649"/>
      <c r="D279" s="271" t="s">
        <v>139</v>
      </c>
      <c r="E279" s="45" t="s">
        <v>942</v>
      </c>
      <c r="F279" s="4"/>
      <c r="G279" s="4"/>
      <c r="H279" s="4"/>
      <c r="I279" s="4"/>
      <c r="J279" s="4"/>
      <c r="K279" s="2"/>
      <c r="L279" s="2"/>
      <c r="M279" s="2"/>
      <c r="N279" s="165"/>
      <c r="O279" s="40"/>
      <c r="P279" s="40"/>
      <c r="Q279" s="165"/>
      <c r="R279" s="165"/>
      <c r="S279" s="165"/>
      <c r="T279" s="165"/>
      <c r="U279" s="40"/>
      <c r="V279" s="40"/>
      <c r="W279" s="165"/>
      <c r="X279" s="165"/>
      <c r="Y279" s="165"/>
      <c r="Z279" s="165"/>
      <c r="AA279" s="40"/>
      <c r="AB279" s="40"/>
      <c r="AC279" s="165"/>
      <c r="AD279" s="165"/>
      <c r="AE279" s="165"/>
      <c r="AF279" s="165"/>
      <c r="AG279" s="40"/>
      <c r="AH279" s="40"/>
      <c r="AI279" s="40"/>
      <c r="AJ279" s="40"/>
    </row>
    <row r="280" spans="2:36" ht="15.75" x14ac:dyDescent="0.25">
      <c r="B280" s="161">
        <v>41</v>
      </c>
      <c r="C280" s="647">
        <v>67</v>
      </c>
      <c r="D280" s="273" t="s">
        <v>167</v>
      </c>
      <c r="E280" s="275" t="s">
        <v>660</v>
      </c>
      <c r="F280" s="4" t="s">
        <v>661</v>
      </c>
      <c r="G280" s="4" t="s">
        <v>785</v>
      </c>
      <c r="H280" s="4" t="s">
        <v>786</v>
      </c>
      <c r="I280" s="4" t="s">
        <v>787</v>
      </c>
      <c r="J280" s="2" t="s">
        <v>73</v>
      </c>
      <c r="K280" s="2" t="s">
        <v>726</v>
      </c>
      <c r="L280" s="2" t="s">
        <v>471</v>
      </c>
      <c r="M280" s="2"/>
      <c r="N280" s="165" t="s">
        <v>1215</v>
      </c>
      <c r="O280" s="40"/>
      <c r="P280" s="40"/>
      <c r="Q280" s="165" t="s">
        <v>1215</v>
      </c>
      <c r="R280" s="165"/>
      <c r="S280" s="165"/>
      <c r="T280" s="165"/>
      <c r="U280" s="40"/>
      <c r="V280" s="40"/>
      <c r="W280" s="165"/>
      <c r="X280" s="165" t="s">
        <v>1215</v>
      </c>
      <c r="Y280" s="165"/>
      <c r="Z280" s="165"/>
      <c r="AA280" s="40"/>
      <c r="AB280" s="40"/>
      <c r="AC280" s="165">
        <v>4</v>
      </c>
      <c r="AD280" s="165"/>
      <c r="AE280" s="165">
        <v>54</v>
      </c>
      <c r="AF280" s="165">
        <v>5</v>
      </c>
      <c r="AG280" s="40"/>
      <c r="AH280" s="40"/>
      <c r="AI280" s="40"/>
      <c r="AJ280" s="40"/>
    </row>
    <row r="281" spans="2:36" ht="15.75" x14ac:dyDescent="0.25">
      <c r="C281" s="648"/>
      <c r="D281" s="271" t="s">
        <v>238</v>
      </c>
      <c r="E281" s="45" t="s">
        <v>938</v>
      </c>
      <c r="F281" s="4"/>
      <c r="G281" s="4"/>
      <c r="H281" s="4"/>
      <c r="I281" s="4"/>
      <c r="J281" s="4"/>
      <c r="K281" s="2"/>
      <c r="L281" s="2"/>
      <c r="M281" s="2"/>
      <c r="N281" s="165"/>
      <c r="O281" s="40"/>
      <c r="P281" s="40"/>
      <c r="Q281" s="165"/>
      <c r="R281" s="165"/>
      <c r="S281" s="165"/>
      <c r="T281" s="165"/>
      <c r="U281" s="40"/>
      <c r="V281" s="40"/>
      <c r="W281" s="165"/>
      <c r="X281" s="165"/>
      <c r="Y281" s="165"/>
      <c r="Z281" s="165"/>
      <c r="AA281" s="40"/>
      <c r="AB281" s="40"/>
      <c r="AC281" s="165"/>
      <c r="AD281" s="165"/>
      <c r="AE281" s="165"/>
      <c r="AF281" s="165"/>
      <c r="AG281" s="40"/>
      <c r="AH281" s="40"/>
      <c r="AI281" s="40"/>
      <c r="AJ281" s="40"/>
    </row>
    <row r="282" spans="2:36" ht="15.75" x14ac:dyDescent="0.25">
      <c r="C282" s="648"/>
      <c r="D282" s="271" t="s">
        <v>250</v>
      </c>
      <c r="E282" s="45" t="s">
        <v>939</v>
      </c>
      <c r="F282" s="4"/>
      <c r="G282" s="4"/>
      <c r="H282" s="4"/>
      <c r="I282" s="4"/>
      <c r="J282" s="4"/>
      <c r="K282" s="2"/>
      <c r="L282" s="2"/>
      <c r="M282" s="2"/>
      <c r="N282" s="165"/>
      <c r="O282" s="40"/>
      <c r="P282" s="40"/>
      <c r="Q282" s="165"/>
      <c r="R282" s="165"/>
      <c r="S282" s="165"/>
      <c r="T282" s="165"/>
      <c r="U282" s="40"/>
      <c r="V282" s="40"/>
      <c r="W282" s="165"/>
      <c r="X282" s="165"/>
      <c r="Y282" s="165"/>
      <c r="Z282" s="165"/>
      <c r="AA282" s="40"/>
      <c r="AB282" s="40"/>
      <c r="AC282" s="165"/>
      <c r="AD282" s="165"/>
      <c r="AE282" s="165"/>
      <c r="AF282" s="165"/>
      <c r="AG282" s="40"/>
      <c r="AH282" s="40"/>
      <c r="AI282" s="40"/>
      <c r="AJ282" s="40"/>
    </row>
    <row r="283" spans="2:36" ht="15.75" x14ac:dyDescent="0.25">
      <c r="C283" s="649"/>
      <c r="D283" s="271" t="s">
        <v>213</v>
      </c>
      <c r="E283" s="45" t="s">
        <v>940</v>
      </c>
      <c r="F283" s="4"/>
      <c r="G283" s="4"/>
      <c r="H283" s="4"/>
      <c r="I283" s="4"/>
      <c r="J283" s="4"/>
      <c r="K283" s="2"/>
      <c r="L283" s="2"/>
      <c r="M283" s="2"/>
      <c r="N283" s="165"/>
      <c r="O283" s="40"/>
      <c r="P283" s="40"/>
      <c r="Q283" s="165"/>
      <c r="R283" s="165"/>
      <c r="S283" s="165"/>
      <c r="T283" s="165"/>
      <c r="U283" s="40"/>
      <c r="V283" s="40"/>
      <c r="W283" s="165"/>
      <c r="X283" s="165"/>
      <c r="Y283" s="165"/>
      <c r="Z283" s="165"/>
      <c r="AA283" s="40"/>
      <c r="AB283" s="40"/>
      <c r="AC283" s="165"/>
      <c r="AD283" s="165"/>
      <c r="AE283" s="165"/>
      <c r="AF283" s="165"/>
      <c r="AG283" s="40"/>
      <c r="AH283" s="40"/>
      <c r="AI283" s="40"/>
      <c r="AJ283" s="40"/>
    </row>
    <row r="284" spans="2:36" ht="15.75" x14ac:dyDescent="0.25">
      <c r="B284" s="161">
        <v>42</v>
      </c>
      <c r="C284" s="647">
        <v>68</v>
      </c>
      <c r="D284" s="273" t="s">
        <v>167</v>
      </c>
      <c r="E284" s="275" t="s">
        <v>932</v>
      </c>
      <c r="F284" s="4" t="s">
        <v>664</v>
      </c>
      <c r="G284" s="4" t="s">
        <v>788</v>
      </c>
      <c r="H284" s="4" t="s">
        <v>933</v>
      </c>
      <c r="I284" s="4" t="s">
        <v>778</v>
      </c>
      <c r="J284" s="4"/>
      <c r="K284" s="2" t="s">
        <v>727</v>
      </c>
      <c r="L284" s="2" t="s">
        <v>39</v>
      </c>
      <c r="M284" s="2"/>
      <c r="N284" s="165" t="s">
        <v>1215</v>
      </c>
      <c r="O284" s="40"/>
      <c r="P284" s="40"/>
      <c r="Q284" s="165" t="s">
        <v>1215</v>
      </c>
      <c r="R284" s="165"/>
      <c r="S284" s="165"/>
      <c r="T284" s="165"/>
      <c r="U284" s="40"/>
      <c r="V284" s="40"/>
      <c r="W284" s="165"/>
      <c r="X284" s="165" t="s">
        <v>1215</v>
      </c>
      <c r="Y284" s="165"/>
      <c r="Z284" s="165"/>
      <c r="AA284" s="40"/>
      <c r="AB284" s="40"/>
      <c r="AC284" s="165">
        <v>5</v>
      </c>
      <c r="AD284" s="165"/>
      <c r="AE284" s="165">
        <v>54</v>
      </c>
      <c r="AF284" s="165">
        <v>3</v>
      </c>
      <c r="AG284" s="40"/>
      <c r="AH284" s="40"/>
      <c r="AI284" s="40"/>
      <c r="AJ284" s="40"/>
    </row>
    <row r="285" spans="2:36" ht="15.75" x14ac:dyDescent="0.25">
      <c r="C285" s="648"/>
      <c r="D285" s="271" t="s">
        <v>137</v>
      </c>
      <c r="E285" s="45" t="s">
        <v>934</v>
      </c>
      <c r="F285" s="4"/>
      <c r="G285" s="4"/>
      <c r="H285" s="4"/>
      <c r="I285" s="4"/>
      <c r="J285" s="4"/>
      <c r="K285" s="2"/>
      <c r="L285" s="2"/>
      <c r="M285" s="2"/>
      <c r="N285" s="165"/>
      <c r="O285" s="40"/>
      <c r="P285" s="40"/>
      <c r="Q285" s="165"/>
      <c r="R285" s="165"/>
      <c r="S285" s="165"/>
      <c r="T285" s="165"/>
      <c r="U285" s="40"/>
      <c r="V285" s="40"/>
      <c r="W285" s="165"/>
      <c r="X285" s="165"/>
      <c r="Y285" s="165"/>
      <c r="Z285" s="165"/>
      <c r="AA285" s="40"/>
      <c r="AB285" s="40"/>
      <c r="AC285" s="165"/>
      <c r="AD285" s="165"/>
      <c r="AE285" s="165"/>
      <c r="AF285" s="165"/>
      <c r="AG285" s="40"/>
      <c r="AH285" s="40"/>
      <c r="AI285" s="40"/>
      <c r="AJ285" s="40"/>
    </row>
    <row r="286" spans="2:36" ht="15.75" x14ac:dyDescent="0.25">
      <c r="C286" s="648"/>
      <c r="D286" s="271" t="s">
        <v>139</v>
      </c>
      <c r="E286" s="45" t="s">
        <v>935</v>
      </c>
      <c r="F286" s="4"/>
      <c r="G286" s="4"/>
      <c r="H286" s="4"/>
      <c r="I286" s="4"/>
      <c r="J286" s="4"/>
      <c r="K286" s="2"/>
      <c r="L286" s="2"/>
      <c r="M286" s="2"/>
      <c r="N286" s="165"/>
      <c r="O286" s="40"/>
      <c r="P286" s="40"/>
      <c r="Q286" s="165"/>
      <c r="R286" s="165"/>
      <c r="S286" s="165"/>
      <c r="T286" s="165"/>
      <c r="U286" s="40"/>
      <c r="V286" s="40"/>
      <c r="W286" s="165"/>
      <c r="X286" s="165"/>
      <c r="Y286" s="165"/>
      <c r="Z286" s="165"/>
      <c r="AA286" s="40"/>
      <c r="AB286" s="40"/>
      <c r="AC286" s="165"/>
      <c r="AD286" s="165"/>
      <c r="AE286" s="165"/>
      <c r="AF286" s="165"/>
      <c r="AG286" s="40"/>
      <c r="AH286" s="40"/>
      <c r="AI286" s="40"/>
      <c r="AJ286" s="40"/>
    </row>
    <row r="287" spans="2:36" ht="15.75" x14ac:dyDescent="0.25">
      <c r="C287" s="648"/>
      <c r="D287" s="271" t="s">
        <v>139</v>
      </c>
      <c r="E287" s="45" t="s">
        <v>936</v>
      </c>
      <c r="F287" s="4"/>
      <c r="G287" s="4"/>
      <c r="H287" s="4"/>
      <c r="I287" s="4"/>
      <c r="J287" s="4"/>
      <c r="K287" s="2"/>
      <c r="L287" s="2"/>
      <c r="M287" s="2"/>
      <c r="N287" s="165"/>
      <c r="O287" s="40"/>
      <c r="P287" s="40"/>
      <c r="Q287" s="165"/>
      <c r="R287" s="165"/>
      <c r="S287" s="165"/>
      <c r="T287" s="165"/>
      <c r="U287" s="40"/>
      <c r="V287" s="40"/>
      <c r="W287" s="165"/>
      <c r="X287" s="165"/>
      <c r="Y287" s="165"/>
      <c r="Z287" s="165"/>
      <c r="AA287" s="40"/>
      <c r="AB287" s="40"/>
      <c r="AC287" s="165"/>
      <c r="AD287" s="165"/>
      <c r="AE287" s="165"/>
      <c r="AF287" s="165"/>
      <c r="AG287" s="40"/>
      <c r="AH287" s="40"/>
      <c r="AI287" s="40"/>
      <c r="AJ287" s="40"/>
    </row>
    <row r="288" spans="2:36" ht="15.75" x14ac:dyDescent="0.25">
      <c r="C288" s="649"/>
      <c r="D288" s="271" t="s">
        <v>139</v>
      </c>
      <c r="E288" s="45" t="s">
        <v>937</v>
      </c>
      <c r="F288" s="4"/>
      <c r="G288" s="4"/>
      <c r="H288" s="4"/>
      <c r="I288" s="4"/>
      <c r="J288" s="4"/>
      <c r="K288" s="2"/>
      <c r="L288" s="2"/>
      <c r="M288" s="2"/>
      <c r="N288" s="165"/>
      <c r="O288" s="40"/>
      <c r="P288" s="40"/>
      <c r="Q288" s="165"/>
      <c r="R288" s="165"/>
      <c r="S288" s="165"/>
      <c r="T288" s="165"/>
      <c r="U288" s="40"/>
      <c r="V288" s="40"/>
      <c r="W288" s="165"/>
      <c r="X288" s="165"/>
      <c r="Y288" s="165"/>
      <c r="Z288" s="165"/>
      <c r="AA288" s="40"/>
      <c r="AB288" s="40"/>
      <c r="AC288" s="165"/>
      <c r="AD288" s="165"/>
      <c r="AE288" s="165"/>
      <c r="AF288" s="165"/>
      <c r="AG288" s="40"/>
      <c r="AH288" s="40"/>
      <c r="AI288" s="40"/>
      <c r="AJ288" s="40"/>
    </row>
    <row r="289" spans="1:36" ht="15.75" x14ac:dyDescent="0.25">
      <c r="A289" s="161">
        <v>5</v>
      </c>
      <c r="C289" s="647">
        <v>69</v>
      </c>
      <c r="D289" s="273" t="s">
        <v>167</v>
      </c>
      <c r="E289" s="275" t="s">
        <v>674</v>
      </c>
      <c r="F289" s="4" t="s">
        <v>675</v>
      </c>
      <c r="G289" s="4" t="s">
        <v>789</v>
      </c>
      <c r="H289" s="4" t="s">
        <v>929</v>
      </c>
      <c r="I289" s="4" t="s">
        <v>791</v>
      </c>
      <c r="J289" s="2" t="s">
        <v>73</v>
      </c>
      <c r="K289" s="2" t="s">
        <v>728</v>
      </c>
      <c r="L289" s="8"/>
      <c r="M289" s="8" t="s">
        <v>729</v>
      </c>
      <c r="N289" s="165" t="s">
        <v>1215</v>
      </c>
      <c r="O289" s="40"/>
      <c r="P289" s="40"/>
      <c r="Q289" s="165" t="s">
        <v>1215</v>
      </c>
      <c r="R289" s="165"/>
      <c r="S289" s="165"/>
      <c r="T289" s="165"/>
      <c r="U289" s="40"/>
      <c r="V289" s="40"/>
      <c r="W289" s="165"/>
      <c r="X289" s="165" t="s">
        <v>1215</v>
      </c>
      <c r="Y289" s="165"/>
      <c r="Z289" s="165"/>
      <c r="AA289" s="40"/>
      <c r="AB289" s="40"/>
      <c r="AC289" s="165">
        <v>4</v>
      </c>
      <c r="AD289" s="165"/>
      <c r="AE289" s="165">
        <v>67</v>
      </c>
      <c r="AF289" s="165">
        <v>6</v>
      </c>
      <c r="AG289" s="40"/>
      <c r="AH289" s="40"/>
      <c r="AI289" s="40"/>
      <c r="AJ289" s="40"/>
    </row>
    <row r="290" spans="1:36" ht="15.75" x14ac:dyDescent="0.25">
      <c r="C290" s="648"/>
      <c r="D290" s="271" t="s">
        <v>238</v>
      </c>
      <c r="E290" s="45" t="s">
        <v>930</v>
      </c>
      <c r="F290" s="4"/>
      <c r="G290" s="4"/>
      <c r="H290" s="4"/>
      <c r="I290" s="4"/>
      <c r="J290" s="4"/>
      <c r="K290" s="2"/>
      <c r="L290" s="2"/>
      <c r="M290" s="2"/>
      <c r="N290" s="165"/>
      <c r="O290" s="40"/>
      <c r="P290" s="40"/>
      <c r="Q290" s="165"/>
      <c r="R290" s="165"/>
      <c r="S290" s="165"/>
      <c r="T290" s="165"/>
      <c r="U290" s="40"/>
      <c r="V290" s="40"/>
      <c r="W290" s="165"/>
      <c r="X290" s="165"/>
      <c r="Y290" s="165"/>
      <c r="Z290" s="165"/>
      <c r="AA290" s="40"/>
      <c r="AB290" s="40"/>
      <c r="AC290" s="165"/>
      <c r="AD290" s="165"/>
      <c r="AE290" s="165"/>
      <c r="AF290" s="165"/>
      <c r="AG290" s="40"/>
      <c r="AH290" s="40"/>
      <c r="AI290" s="40"/>
      <c r="AJ290" s="40"/>
    </row>
    <row r="291" spans="1:36" ht="15.75" x14ac:dyDescent="0.25">
      <c r="C291" s="648"/>
      <c r="D291" s="271" t="s">
        <v>250</v>
      </c>
      <c r="E291" s="45" t="s">
        <v>599</v>
      </c>
      <c r="F291" s="4"/>
      <c r="G291" s="4"/>
      <c r="H291" s="4"/>
      <c r="I291" s="4"/>
      <c r="J291" s="4"/>
      <c r="K291" s="2"/>
      <c r="L291" s="2"/>
      <c r="M291" s="2"/>
      <c r="N291" s="165"/>
      <c r="O291" s="40"/>
      <c r="P291" s="40"/>
      <c r="Q291" s="165"/>
      <c r="R291" s="165"/>
      <c r="S291" s="165"/>
      <c r="T291" s="165"/>
      <c r="U291" s="40"/>
      <c r="V291" s="40"/>
      <c r="W291" s="165"/>
      <c r="X291" s="165"/>
      <c r="Y291" s="165"/>
      <c r="Z291" s="165"/>
      <c r="AA291" s="40"/>
      <c r="AB291" s="40"/>
      <c r="AC291" s="165"/>
      <c r="AD291" s="165"/>
      <c r="AE291" s="165"/>
      <c r="AF291" s="165"/>
      <c r="AG291" s="40"/>
      <c r="AH291" s="40"/>
      <c r="AI291" s="40"/>
      <c r="AJ291" s="40"/>
    </row>
    <row r="292" spans="1:36" ht="15.75" x14ac:dyDescent="0.25">
      <c r="C292" s="649"/>
      <c r="D292" s="271" t="s">
        <v>335</v>
      </c>
      <c r="E292" s="45" t="s">
        <v>931</v>
      </c>
      <c r="F292" s="4"/>
      <c r="G292" s="4"/>
      <c r="H292" s="4"/>
      <c r="I292" s="4"/>
      <c r="J292" s="4"/>
      <c r="K292" s="2"/>
      <c r="L292" s="2"/>
      <c r="M292" s="2"/>
      <c r="N292" s="165"/>
      <c r="O292" s="40"/>
      <c r="P292" s="40"/>
      <c r="Q292" s="165"/>
      <c r="R292" s="165"/>
      <c r="S292" s="165"/>
      <c r="T292" s="165"/>
      <c r="U292" s="40"/>
      <c r="V292" s="40"/>
      <c r="W292" s="165"/>
      <c r="X292" s="165"/>
      <c r="Y292" s="165"/>
      <c r="Z292" s="165"/>
      <c r="AA292" s="40"/>
      <c r="AB292" s="40"/>
      <c r="AC292" s="165"/>
      <c r="AD292" s="165"/>
      <c r="AE292" s="165"/>
      <c r="AF292" s="165"/>
      <c r="AG292" s="40"/>
      <c r="AH292" s="40"/>
      <c r="AI292" s="40"/>
      <c r="AJ292" s="40"/>
    </row>
    <row r="293" spans="1:36" ht="15.75" x14ac:dyDescent="0.25">
      <c r="B293" s="161">
        <v>119</v>
      </c>
      <c r="C293" s="647">
        <v>70</v>
      </c>
      <c r="D293" s="273" t="s">
        <v>167</v>
      </c>
      <c r="E293" s="275" t="s">
        <v>730</v>
      </c>
      <c r="F293" s="4" t="s">
        <v>928</v>
      </c>
      <c r="G293" s="4" t="s">
        <v>792</v>
      </c>
      <c r="H293" s="4" t="s">
        <v>793</v>
      </c>
      <c r="I293" s="4" t="s">
        <v>794</v>
      </c>
      <c r="J293" s="2" t="s">
        <v>73</v>
      </c>
      <c r="K293" s="2" t="s">
        <v>724</v>
      </c>
      <c r="L293" s="8"/>
      <c r="M293" s="8" t="s">
        <v>731</v>
      </c>
      <c r="N293" s="165" t="s">
        <v>1215</v>
      </c>
      <c r="O293" s="40"/>
      <c r="P293" s="40"/>
      <c r="Q293" s="165" t="s">
        <v>1215</v>
      </c>
      <c r="R293" s="165"/>
      <c r="S293" s="165"/>
      <c r="T293" s="165"/>
      <c r="U293" s="40"/>
      <c r="V293" s="40"/>
      <c r="W293" s="165"/>
      <c r="X293" s="165" t="s">
        <v>1215</v>
      </c>
      <c r="Y293" s="165"/>
      <c r="Z293" s="165"/>
      <c r="AA293" s="40"/>
      <c r="AB293" s="40"/>
      <c r="AC293" s="165">
        <v>3</v>
      </c>
      <c r="AD293" s="165"/>
      <c r="AE293" s="165">
        <v>54</v>
      </c>
      <c r="AF293" s="165">
        <v>5</v>
      </c>
      <c r="AG293" s="40"/>
      <c r="AH293" s="40"/>
      <c r="AI293" s="40"/>
      <c r="AJ293" s="40"/>
    </row>
    <row r="294" spans="1:36" ht="15.75" x14ac:dyDescent="0.25">
      <c r="C294" s="648"/>
      <c r="D294" s="271" t="s">
        <v>213</v>
      </c>
      <c r="E294" s="45" t="s">
        <v>926</v>
      </c>
      <c r="F294" s="4"/>
      <c r="G294" s="4"/>
      <c r="H294" s="4"/>
      <c r="I294" s="4"/>
      <c r="J294" s="4"/>
      <c r="K294" s="2"/>
      <c r="L294" s="2"/>
      <c r="M294" s="2"/>
      <c r="N294" s="165"/>
      <c r="O294" s="40"/>
      <c r="P294" s="40"/>
      <c r="Q294" s="165"/>
      <c r="R294" s="165"/>
      <c r="S294" s="165"/>
      <c r="T294" s="165"/>
      <c r="U294" s="40"/>
      <c r="V294" s="40"/>
      <c r="W294" s="165"/>
      <c r="X294" s="165"/>
      <c r="Y294" s="165"/>
      <c r="Z294" s="165"/>
      <c r="AA294" s="40"/>
      <c r="AB294" s="40"/>
      <c r="AC294" s="165"/>
      <c r="AD294" s="165"/>
      <c r="AE294" s="165"/>
      <c r="AF294" s="165"/>
      <c r="AG294" s="40"/>
      <c r="AH294" s="40"/>
      <c r="AI294" s="40"/>
      <c r="AJ294" s="40"/>
    </row>
    <row r="295" spans="1:36" ht="15.75" x14ac:dyDescent="0.25">
      <c r="C295" s="649"/>
      <c r="D295" s="271" t="s">
        <v>139</v>
      </c>
      <c r="E295" s="45" t="s">
        <v>927</v>
      </c>
      <c r="F295" s="4"/>
      <c r="G295" s="4"/>
      <c r="H295" s="4"/>
      <c r="I295" s="4"/>
      <c r="J295" s="4"/>
      <c r="K295" s="2"/>
      <c r="L295" s="2"/>
      <c r="M295" s="2"/>
      <c r="N295" s="165"/>
      <c r="O295" s="40"/>
      <c r="P295" s="40"/>
      <c r="Q295" s="165"/>
      <c r="R295" s="165"/>
      <c r="S295" s="165"/>
      <c r="T295" s="165"/>
      <c r="U295" s="40"/>
      <c r="V295" s="40"/>
      <c r="W295" s="165"/>
      <c r="X295" s="165"/>
      <c r="Y295" s="165"/>
      <c r="Z295" s="165"/>
      <c r="AA295" s="40"/>
      <c r="AB295" s="40"/>
      <c r="AC295" s="165"/>
      <c r="AD295" s="165"/>
      <c r="AE295" s="165"/>
      <c r="AF295" s="165"/>
      <c r="AG295" s="40"/>
      <c r="AH295" s="40"/>
      <c r="AI295" s="40"/>
      <c r="AJ295" s="40"/>
    </row>
    <row r="296" spans="1:36" ht="15.75" x14ac:dyDescent="0.25">
      <c r="B296" s="161">
        <v>120</v>
      </c>
      <c r="C296" s="647">
        <v>71</v>
      </c>
      <c r="D296" s="273" t="s">
        <v>167</v>
      </c>
      <c r="E296" s="275" t="s">
        <v>732</v>
      </c>
      <c r="F296" s="4" t="s">
        <v>666</v>
      </c>
      <c r="G296" s="4" t="s">
        <v>795</v>
      </c>
      <c r="H296" s="4" t="s">
        <v>796</v>
      </c>
      <c r="I296" s="4" t="s">
        <v>924</v>
      </c>
      <c r="J296" s="2" t="s">
        <v>73</v>
      </c>
      <c r="K296" s="2" t="s">
        <v>724</v>
      </c>
      <c r="L296" s="8"/>
      <c r="M296" s="8" t="s">
        <v>733</v>
      </c>
      <c r="N296" s="165" t="s">
        <v>1215</v>
      </c>
      <c r="O296" s="40"/>
      <c r="P296" s="40"/>
      <c r="Q296" s="165" t="s">
        <v>1215</v>
      </c>
      <c r="R296" s="165"/>
      <c r="S296" s="165"/>
      <c r="T296" s="165"/>
      <c r="U296" s="40"/>
      <c r="V296" s="40"/>
      <c r="W296" s="165"/>
      <c r="X296" s="165" t="s">
        <v>1215</v>
      </c>
      <c r="Y296" s="165"/>
      <c r="Z296" s="165"/>
      <c r="AA296" s="40"/>
      <c r="AB296" s="40"/>
      <c r="AC296" s="165">
        <v>2</v>
      </c>
      <c r="AD296" s="165"/>
      <c r="AE296" s="165">
        <v>54</v>
      </c>
      <c r="AF296" s="165">
        <v>3</v>
      </c>
      <c r="AG296" s="40"/>
      <c r="AH296" s="40"/>
      <c r="AI296" s="40"/>
      <c r="AJ296" s="40"/>
    </row>
    <row r="297" spans="1:36" ht="15.75" x14ac:dyDescent="0.25">
      <c r="C297" s="649"/>
      <c r="D297" s="271" t="s">
        <v>914</v>
      </c>
      <c r="E297" s="45" t="s">
        <v>925</v>
      </c>
      <c r="F297" s="4"/>
      <c r="G297" s="4"/>
      <c r="H297" s="4"/>
      <c r="I297" s="4"/>
      <c r="J297" s="4"/>
      <c r="K297" s="2"/>
      <c r="L297" s="2"/>
      <c r="M297" s="2"/>
      <c r="N297" s="165"/>
      <c r="O297" s="40"/>
      <c r="P297" s="40"/>
      <c r="Q297" s="165"/>
      <c r="R297" s="165"/>
      <c r="S297" s="165"/>
      <c r="T297" s="165"/>
      <c r="U297" s="40"/>
      <c r="V297" s="40"/>
      <c r="W297" s="165"/>
      <c r="X297" s="165"/>
      <c r="Y297" s="165"/>
      <c r="Z297" s="165"/>
      <c r="AA297" s="40"/>
      <c r="AB297" s="40"/>
      <c r="AC297" s="165"/>
      <c r="AD297" s="165"/>
      <c r="AE297" s="165"/>
      <c r="AF297" s="165"/>
      <c r="AG297" s="40"/>
      <c r="AH297" s="40"/>
      <c r="AI297" s="40"/>
      <c r="AJ297" s="40"/>
    </row>
    <row r="298" spans="1:36" ht="15.75" x14ac:dyDescent="0.25">
      <c r="A298" s="161">
        <v>6</v>
      </c>
      <c r="C298" s="647">
        <v>72</v>
      </c>
      <c r="D298" s="273" t="s">
        <v>167</v>
      </c>
      <c r="E298" s="275" t="s">
        <v>734</v>
      </c>
      <c r="F298" s="4" t="s">
        <v>1017</v>
      </c>
      <c r="G298" s="4" t="s">
        <v>798</v>
      </c>
      <c r="H298" s="4" t="s">
        <v>799</v>
      </c>
      <c r="I298" s="4" t="s">
        <v>800</v>
      </c>
      <c r="J298" s="2" t="s">
        <v>73</v>
      </c>
      <c r="K298" s="2" t="s">
        <v>724</v>
      </c>
      <c r="L298" s="8"/>
      <c r="M298" s="8" t="s">
        <v>349</v>
      </c>
      <c r="N298" s="165" t="s">
        <v>1215</v>
      </c>
      <c r="O298" s="40"/>
      <c r="P298" s="40"/>
      <c r="Q298" s="165" t="s">
        <v>1215</v>
      </c>
      <c r="R298" s="165"/>
      <c r="S298" s="165"/>
      <c r="T298" s="165"/>
      <c r="U298" s="40"/>
      <c r="V298" s="40"/>
      <c r="W298" s="165"/>
      <c r="X298" s="165" t="s">
        <v>1215</v>
      </c>
      <c r="Y298" s="165"/>
      <c r="Z298" s="165"/>
      <c r="AA298" s="40"/>
      <c r="AB298" s="40"/>
      <c r="AC298" s="165">
        <v>3</v>
      </c>
      <c r="AD298" s="165"/>
      <c r="AE298" s="165">
        <v>67</v>
      </c>
      <c r="AF298" s="165">
        <v>5</v>
      </c>
      <c r="AG298" s="40"/>
      <c r="AH298" s="40"/>
      <c r="AI298" s="40"/>
      <c r="AJ298" s="40"/>
    </row>
    <row r="299" spans="1:36" ht="15.75" x14ac:dyDescent="0.25">
      <c r="C299" s="648"/>
      <c r="D299" s="271" t="s">
        <v>137</v>
      </c>
      <c r="E299" s="45" t="s">
        <v>714</v>
      </c>
      <c r="F299" s="4"/>
      <c r="G299" s="4"/>
      <c r="H299" s="4"/>
      <c r="I299" s="4"/>
      <c r="J299" s="4"/>
      <c r="K299" s="2"/>
      <c r="L299" s="2"/>
      <c r="M299" s="2"/>
      <c r="N299" s="165"/>
      <c r="O299" s="40"/>
      <c r="P299" s="40"/>
      <c r="Q299" s="165"/>
      <c r="R299" s="165"/>
      <c r="S299" s="165"/>
      <c r="T299" s="165"/>
      <c r="U299" s="40"/>
      <c r="V299" s="40"/>
      <c r="W299" s="165"/>
      <c r="X299" s="165"/>
      <c r="Y299" s="165"/>
      <c r="Z299" s="165"/>
      <c r="AA299" s="40"/>
      <c r="AB299" s="40"/>
      <c r="AC299" s="165"/>
      <c r="AD299" s="165"/>
      <c r="AE299" s="165"/>
      <c r="AF299" s="165"/>
      <c r="AG299" s="40"/>
      <c r="AH299" s="40"/>
      <c r="AI299" s="40"/>
      <c r="AJ299" s="40"/>
    </row>
    <row r="300" spans="1:36" ht="15.75" x14ac:dyDescent="0.25">
      <c r="C300" s="649"/>
      <c r="D300" s="271" t="s">
        <v>139</v>
      </c>
      <c r="E300" s="45" t="s">
        <v>954</v>
      </c>
      <c r="F300" s="4"/>
      <c r="G300" s="4"/>
      <c r="H300" s="4"/>
      <c r="I300" s="4"/>
      <c r="J300" s="4"/>
      <c r="K300" s="2"/>
      <c r="L300" s="2"/>
      <c r="M300" s="2"/>
      <c r="N300" s="165"/>
      <c r="O300" s="40"/>
      <c r="P300" s="40"/>
      <c r="Q300" s="165"/>
      <c r="R300" s="165"/>
      <c r="S300" s="165"/>
      <c r="T300" s="165"/>
      <c r="U300" s="40"/>
      <c r="V300" s="40"/>
      <c r="W300" s="165"/>
      <c r="X300" s="165"/>
      <c r="Y300" s="165"/>
      <c r="Z300" s="165"/>
      <c r="AA300" s="40"/>
      <c r="AB300" s="40"/>
      <c r="AC300" s="165"/>
      <c r="AD300" s="165"/>
      <c r="AE300" s="165"/>
      <c r="AF300" s="165"/>
      <c r="AG300" s="40"/>
      <c r="AH300" s="40"/>
      <c r="AI300" s="40"/>
      <c r="AJ300" s="40"/>
    </row>
    <row r="301" spans="1:36" ht="15.75" x14ac:dyDescent="0.25">
      <c r="B301" s="161">
        <v>43</v>
      </c>
      <c r="C301" s="647">
        <v>73</v>
      </c>
      <c r="D301" s="273" t="s">
        <v>167</v>
      </c>
      <c r="E301" s="275" t="s">
        <v>681</v>
      </c>
      <c r="F301" s="4" t="s">
        <v>912</v>
      </c>
      <c r="G301" s="4" t="s">
        <v>801</v>
      </c>
      <c r="H301" s="4" t="s">
        <v>802</v>
      </c>
      <c r="I301" s="4" t="s">
        <v>778</v>
      </c>
      <c r="J301" s="2" t="s">
        <v>73</v>
      </c>
      <c r="K301" s="2" t="s">
        <v>735</v>
      </c>
      <c r="L301" s="2" t="s">
        <v>583</v>
      </c>
      <c r="M301" s="2"/>
      <c r="N301" s="165" t="s">
        <v>1215</v>
      </c>
      <c r="O301" s="40"/>
      <c r="P301" s="40"/>
      <c r="Q301" s="165" t="s">
        <v>1215</v>
      </c>
      <c r="R301" s="165"/>
      <c r="S301" s="165"/>
      <c r="T301" s="165"/>
      <c r="U301" s="40"/>
      <c r="V301" s="40"/>
      <c r="W301" s="165"/>
      <c r="X301" s="165" t="s">
        <v>1215</v>
      </c>
      <c r="Y301" s="165"/>
      <c r="Z301" s="165"/>
      <c r="AA301" s="40"/>
      <c r="AB301" s="40"/>
      <c r="AC301" s="165">
        <v>4</v>
      </c>
      <c r="AD301" s="165"/>
      <c r="AE301" s="165">
        <v>28</v>
      </c>
      <c r="AF301" s="165">
        <v>3</v>
      </c>
      <c r="AG301" s="40"/>
      <c r="AH301" s="40"/>
      <c r="AI301" s="40"/>
      <c r="AJ301" s="40"/>
    </row>
    <row r="302" spans="1:36" ht="15.75" x14ac:dyDescent="0.25">
      <c r="C302" s="648"/>
      <c r="D302" s="271" t="s">
        <v>213</v>
      </c>
      <c r="E302" s="45" t="s">
        <v>963</v>
      </c>
      <c r="F302" s="4"/>
      <c r="G302" s="4"/>
      <c r="H302" s="4"/>
      <c r="I302" s="4"/>
      <c r="J302" s="2"/>
      <c r="K302" s="2"/>
      <c r="L302" s="2"/>
      <c r="M302" s="2"/>
      <c r="N302" s="165"/>
      <c r="O302" s="40"/>
      <c r="P302" s="40"/>
      <c r="Q302" s="165"/>
      <c r="R302" s="165"/>
      <c r="S302" s="165"/>
      <c r="T302" s="165"/>
      <c r="U302" s="40"/>
      <c r="V302" s="40"/>
      <c r="W302" s="165"/>
      <c r="X302" s="165"/>
      <c r="Y302" s="165"/>
      <c r="Z302" s="165"/>
      <c r="AA302" s="40"/>
      <c r="AB302" s="40"/>
      <c r="AC302" s="165"/>
      <c r="AD302" s="165"/>
      <c r="AE302" s="165"/>
      <c r="AF302" s="165"/>
      <c r="AG302" s="40"/>
      <c r="AH302" s="40"/>
      <c r="AI302" s="40"/>
      <c r="AJ302" s="40"/>
    </row>
    <row r="303" spans="1:36" ht="15.75" x14ac:dyDescent="0.25">
      <c r="C303" s="648"/>
      <c r="D303" s="271" t="s">
        <v>139</v>
      </c>
      <c r="E303" s="45" t="s">
        <v>964</v>
      </c>
      <c r="F303" s="4"/>
      <c r="G303" s="4"/>
      <c r="H303" s="4"/>
      <c r="I303" s="4"/>
      <c r="J303" s="2"/>
      <c r="K303" s="2"/>
      <c r="L303" s="2"/>
      <c r="M303" s="2"/>
      <c r="N303" s="165"/>
      <c r="O303" s="40"/>
      <c r="P303" s="40"/>
      <c r="Q303" s="165"/>
      <c r="R303" s="165"/>
      <c r="S303" s="165"/>
      <c r="T303" s="165"/>
      <c r="U303" s="40"/>
      <c r="V303" s="40"/>
      <c r="W303" s="165"/>
      <c r="X303" s="165"/>
      <c r="Y303" s="165"/>
      <c r="Z303" s="165"/>
      <c r="AA303" s="40"/>
      <c r="AB303" s="40"/>
      <c r="AC303" s="165"/>
      <c r="AD303" s="165"/>
      <c r="AE303" s="165"/>
      <c r="AF303" s="165"/>
      <c r="AG303" s="40"/>
      <c r="AH303" s="40"/>
      <c r="AI303" s="40"/>
      <c r="AJ303" s="40"/>
    </row>
    <row r="304" spans="1:36" ht="15.75" x14ac:dyDescent="0.25">
      <c r="C304" s="649"/>
      <c r="D304" s="271" t="s">
        <v>139</v>
      </c>
      <c r="E304" s="45" t="s">
        <v>965</v>
      </c>
      <c r="F304" s="4"/>
      <c r="G304" s="4"/>
      <c r="H304" s="4"/>
      <c r="I304" s="4"/>
      <c r="J304" s="2"/>
      <c r="K304" s="2"/>
      <c r="L304" s="2"/>
      <c r="M304" s="2"/>
      <c r="N304" s="165"/>
      <c r="O304" s="40"/>
      <c r="P304" s="40"/>
      <c r="Q304" s="165"/>
      <c r="R304" s="165"/>
      <c r="S304" s="165"/>
      <c r="T304" s="165"/>
      <c r="U304" s="40"/>
      <c r="V304" s="40"/>
      <c r="W304" s="165"/>
      <c r="X304" s="165"/>
      <c r="Y304" s="165"/>
      <c r="Z304" s="165"/>
      <c r="AA304" s="40"/>
      <c r="AB304" s="40"/>
      <c r="AC304" s="165"/>
      <c r="AD304" s="165"/>
      <c r="AE304" s="165"/>
      <c r="AF304" s="165"/>
      <c r="AG304" s="40"/>
      <c r="AH304" s="40"/>
      <c r="AI304" s="40"/>
      <c r="AJ304" s="40"/>
    </row>
    <row r="305" spans="1:36" ht="15.75" x14ac:dyDescent="0.25">
      <c r="A305" s="161">
        <v>7</v>
      </c>
      <c r="C305" s="647">
        <v>74</v>
      </c>
      <c r="D305" s="273" t="s">
        <v>167</v>
      </c>
      <c r="E305" s="275" t="s">
        <v>736</v>
      </c>
      <c r="F305" s="4" t="s">
        <v>955</v>
      </c>
      <c r="G305" s="4" t="s">
        <v>803</v>
      </c>
      <c r="H305" s="4" t="s">
        <v>804</v>
      </c>
      <c r="I305" s="4" t="s">
        <v>772</v>
      </c>
      <c r="J305" s="2" t="s">
        <v>73</v>
      </c>
      <c r="K305" s="2" t="s">
        <v>617</v>
      </c>
      <c r="L305" s="8"/>
      <c r="M305" s="8" t="s">
        <v>349</v>
      </c>
      <c r="N305" s="165" t="s">
        <v>1215</v>
      </c>
      <c r="O305" s="40"/>
      <c r="P305" s="40"/>
      <c r="Q305" s="165" t="s">
        <v>1215</v>
      </c>
      <c r="R305" s="165"/>
      <c r="S305" s="165"/>
      <c r="T305" s="165"/>
      <c r="U305" s="40"/>
      <c r="V305" s="40"/>
      <c r="W305" s="165"/>
      <c r="X305" s="165" t="s">
        <v>1215</v>
      </c>
      <c r="Y305" s="165"/>
      <c r="Z305" s="165"/>
      <c r="AA305" s="40"/>
      <c r="AB305" s="40"/>
      <c r="AC305" s="165">
        <v>7</v>
      </c>
      <c r="AD305" s="165"/>
      <c r="AE305" s="165">
        <v>54</v>
      </c>
      <c r="AF305" s="165">
        <v>6</v>
      </c>
      <c r="AG305" s="40"/>
      <c r="AH305" s="40"/>
      <c r="AI305" s="40"/>
      <c r="AJ305" s="40"/>
    </row>
    <row r="306" spans="1:36" ht="15.75" x14ac:dyDescent="0.25">
      <c r="C306" s="648"/>
      <c r="D306" s="271" t="s">
        <v>238</v>
      </c>
      <c r="E306" s="45" t="s">
        <v>962</v>
      </c>
      <c r="F306" s="4"/>
      <c r="G306" s="4"/>
      <c r="H306" s="4"/>
      <c r="I306" s="4"/>
      <c r="J306" s="4"/>
      <c r="K306" s="2"/>
      <c r="L306" s="2"/>
      <c r="M306" s="2"/>
      <c r="N306" s="165"/>
      <c r="O306" s="40"/>
      <c r="P306" s="40"/>
      <c r="Q306" s="165"/>
      <c r="R306" s="165"/>
      <c r="S306" s="165"/>
      <c r="T306" s="165"/>
      <c r="U306" s="40"/>
      <c r="V306" s="40"/>
      <c r="W306" s="165"/>
      <c r="X306" s="165"/>
      <c r="Y306" s="165"/>
      <c r="Z306" s="165"/>
      <c r="AA306" s="40"/>
      <c r="AB306" s="40"/>
      <c r="AC306" s="165"/>
      <c r="AD306" s="165"/>
      <c r="AE306" s="165"/>
      <c r="AF306" s="165"/>
      <c r="AG306" s="40"/>
      <c r="AH306" s="40"/>
      <c r="AI306" s="40"/>
      <c r="AJ306" s="40"/>
    </row>
    <row r="307" spans="1:36" ht="15.75" x14ac:dyDescent="0.25">
      <c r="C307" s="648"/>
      <c r="D307" s="271" t="s">
        <v>956</v>
      </c>
      <c r="E307" s="45" t="s">
        <v>961</v>
      </c>
      <c r="F307" s="4"/>
      <c r="G307" s="4"/>
      <c r="H307" s="4"/>
      <c r="I307" s="4"/>
      <c r="J307" s="4"/>
      <c r="K307" s="2"/>
      <c r="L307" s="2"/>
      <c r="M307" s="2"/>
      <c r="N307" s="165"/>
      <c r="O307" s="40"/>
      <c r="P307" s="40"/>
      <c r="Q307" s="165"/>
      <c r="R307" s="165"/>
      <c r="S307" s="165"/>
      <c r="T307" s="165"/>
      <c r="U307" s="40"/>
      <c r="V307" s="40"/>
      <c r="W307" s="165"/>
      <c r="X307" s="165"/>
      <c r="Y307" s="165"/>
      <c r="Z307" s="165"/>
      <c r="AA307" s="40"/>
      <c r="AB307" s="40"/>
      <c r="AC307" s="165"/>
      <c r="AD307" s="165"/>
      <c r="AE307" s="165"/>
      <c r="AF307" s="165"/>
      <c r="AG307" s="40"/>
      <c r="AH307" s="40"/>
      <c r="AI307" s="40"/>
      <c r="AJ307" s="40"/>
    </row>
    <row r="308" spans="1:36" ht="15.75" x14ac:dyDescent="0.25">
      <c r="C308" s="648"/>
      <c r="D308" s="271" t="s">
        <v>213</v>
      </c>
      <c r="E308" s="45" t="s">
        <v>960</v>
      </c>
      <c r="F308" s="4"/>
      <c r="G308" s="4"/>
      <c r="H308" s="4"/>
      <c r="I308" s="4"/>
      <c r="J308" s="4"/>
      <c r="K308" s="2"/>
      <c r="L308" s="2"/>
      <c r="M308" s="2"/>
      <c r="N308" s="165"/>
      <c r="O308" s="40"/>
      <c r="P308" s="40"/>
      <c r="Q308" s="165"/>
      <c r="R308" s="165"/>
      <c r="S308" s="165"/>
      <c r="T308" s="165"/>
      <c r="U308" s="40"/>
      <c r="V308" s="40"/>
      <c r="W308" s="165"/>
      <c r="X308" s="165"/>
      <c r="Y308" s="165"/>
      <c r="Z308" s="165"/>
      <c r="AA308" s="40"/>
      <c r="AB308" s="40"/>
      <c r="AC308" s="165"/>
      <c r="AD308" s="165"/>
      <c r="AE308" s="165"/>
      <c r="AF308" s="165"/>
      <c r="AG308" s="40"/>
      <c r="AH308" s="40"/>
      <c r="AI308" s="40"/>
      <c r="AJ308" s="40"/>
    </row>
    <row r="309" spans="1:36" ht="15.75" x14ac:dyDescent="0.25">
      <c r="C309" s="648"/>
      <c r="D309" s="271" t="s">
        <v>374</v>
      </c>
      <c r="E309" s="45" t="s">
        <v>959</v>
      </c>
      <c r="F309" s="4"/>
      <c r="G309" s="4"/>
      <c r="H309" s="4"/>
      <c r="I309" s="4"/>
      <c r="J309" s="4"/>
      <c r="K309" s="2"/>
      <c r="L309" s="2"/>
      <c r="M309" s="2"/>
      <c r="N309" s="165"/>
      <c r="O309" s="40"/>
      <c r="P309" s="40"/>
      <c r="Q309" s="165"/>
      <c r="R309" s="165"/>
      <c r="S309" s="165"/>
      <c r="T309" s="165"/>
      <c r="U309" s="40"/>
      <c r="V309" s="40"/>
      <c r="W309" s="165"/>
      <c r="X309" s="165"/>
      <c r="Y309" s="165"/>
      <c r="Z309" s="165"/>
      <c r="AA309" s="40"/>
      <c r="AB309" s="40"/>
      <c r="AC309" s="165"/>
      <c r="AD309" s="165"/>
      <c r="AE309" s="165"/>
      <c r="AF309" s="165"/>
      <c r="AG309" s="40"/>
      <c r="AH309" s="40"/>
      <c r="AI309" s="40"/>
      <c r="AJ309" s="40"/>
    </row>
    <row r="310" spans="1:36" ht="15.75" x14ac:dyDescent="0.25">
      <c r="C310" s="648"/>
      <c r="D310" s="271" t="s">
        <v>620</v>
      </c>
      <c r="E310" s="45" t="s">
        <v>958</v>
      </c>
      <c r="F310" s="4"/>
      <c r="G310" s="4"/>
      <c r="H310" s="4"/>
      <c r="I310" s="4"/>
      <c r="J310" s="4"/>
      <c r="K310" s="2"/>
      <c r="L310" s="2"/>
      <c r="M310" s="2"/>
      <c r="N310" s="165"/>
      <c r="O310" s="40"/>
      <c r="P310" s="40"/>
      <c r="Q310" s="165"/>
      <c r="R310" s="165"/>
      <c r="S310" s="165"/>
      <c r="T310" s="165"/>
      <c r="U310" s="40"/>
      <c r="V310" s="40"/>
      <c r="W310" s="165"/>
      <c r="X310" s="165"/>
      <c r="Y310" s="165"/>
      <c r="Z310" s="165"/>
      <c r="AA310" s="40"/>
      <c r="AB310" s="40"/>
      <c r="AC310" s="165"/>
      <c r="AD310" s="165"/>
      <c r="AE310" s="165"/>
      <c r="AF310" s="165"/>
      <c r="AG310" s="40"/>
      <c r="AH310" s="40"/>
      <c r="AI310" s="40"/>
      <c r="AJ310" s="40"/>
    </row>
    <row r="311" spans="1:36" ht="15.75" x14ac:dyDescent="0.25">
      <c r="C311" s="649"/>
      <c r="D311" s="271" t="s">
        <v>139</v>
      </c>
      <c r="E311" s="45" t="s">
        <v>957</v>
      </c>
      <c r="F311" s="4"/>
      <c r="G311" s="4"/>
      <c r="H311" s="4"/>
      <c r="I311" s="4"/>
      <c r="J311" s="4"/>
      <c r="K311" s="2"/>
      <c r="L311" s="2"/>
      <c r="M311" s="2"/>
      <c r="N311" s="165"/>
      <c r="O311" s="40"/>
      <c r="P311" s="40"/>
      <c r="Q311" s="165"/>
      <c r="R311" s="165"/>
      <c r="S311" s="165"/>
      <c r="T311" s="165"/>
      <c r="U311" s="40"/>
      <c r="V311" s="40"/>
      <c r="W311" s="165"/>
      <c r="X311" s="165"/>
      <c r="Y311" s="165"/>
      <c r="Z311" s="165"/>
      <c r="AA311" s="40"/>
      <c r="AB311" s="40"/>
      <c r="AC311" s="165"/>
      <c r="AD311" s="165"/>
      <c r="AE311" s="165"/>
      <c r="AF311" s="165"/>
      <c r="AG311" s="40"/>
      <c r="AH311" s="40"/>
      <c r="AI311" s="40"/>
      <c r="AJ311" s="40"/>
    </row>
    <row r="312" spans="1:36" ht="15.75" x14ac:dyDescent="0.25">
      <c r="B312" s="161">
        <v>44</v>
      </c>
      <c r="C312" s="647">
        <v>75</v>
      </c>
      <c r="D312" s="273" t="s">
        <v>167</v>
      </c>
      <c r="E312" s="275" t="s">
        <v>690</v>
      </c>
      <c r="F312" s="4" t="s">
        <v>691</v>
      </c>
      <c r="G312" s="4" t="s">
        <v>805</v>
      </c>
      <c r="H312" s="4" t="s">
        <v>806</v>
      </c>
      <c r="I312" s="4" t="s">
        <v>772</v>
      </c>
      <c r="J312" s="2" t="s">
        <v>73</v>
      </c>
      <c r="K312" s="2" t="s">
        <v>738</v>
      </c>
      <c r="L312" s="2" t="s">
        <v>126</v>
      </c>
      <c r="M312" s="2"/>
      <c r="N312" s="165" t="s">
        <v>1215</v>
      </c>
      <c r="O312" s="40"/>
      <c r="P312" s="40"/>
      <c r="Q312" s="165" t="s">
        <v>1215</v>
      </c>
      <c r="R312" s="165"/>
      <c r="S312" s="165"/>
      <c r="T312" s="165"/>
      <c r="U312" s="40"/>
      <c r="V312" s="40"/>
      <c r="W312" s="165"/>
      <c r="X312" s="165" t="s">
        <v>1215</v>
      </c>
      <c r="Y312" s="165"/>
      <c r="Z312" s="165"/>
      <c r="AA312" s="40"/>
      <c r="AB312" s="40"/>
      <c r="AC312" s="165">
        <v>3</v>
      </c>
      <c r="AD312" s="165"/>
      <c r="AE312" s="165">
        <v>54</v>
      </c>
      <c r="AF312" s="165">
        <v>3</v>
      </c>
      <c r="AG312" s="40"/>
      <c r="AH312" s="40"/>
      <c r="AI312" s="40"/>
      <c r="AJ312" s="40"/>
    </row>
    <row r="313" spans="1:36" ht="15.75" x14ac:dyDescent="0.25">
      <c r="C313" s="648"/>
      <c r="D313" s="271" t="s">
        <v>238</v>
      </c>
      <c r="E313" s="45" t="s">
        <v>991</v>
      </c>
      <c r="F313" s="4"/>
      <c r="G313" s="4"/>
      <c r="H313" s="4"/>
      <c r="I313" s="4"/>
      <c r="J313" s="2"/>
      <c r="K313" s="2"/>
      <c r="L313" s="2"/>
      <c r="M313" s="2"/>
      <c r="N313" s="165"/>
      <c r="O313" s="40"/>
      <c r="P313" s="40"/>
      <c r="Q313" s="165"/>
      <c r="R313" s="165"/>
      <c r="S313" s="165"/>
      <c r="T313" s="165"/>
      <c r="U313" s="40"/>
      <c r="V313" s="40"/>
      <c r="W313" s="165"/>
      <c r="X313" s="165"/>
      <c r="Y313" s="165"/>
      <c r="Z313" s="165"/>
      <c r="AA313" s="40"/>
      <c r="AB313" s="40"/>
      <c r="AC313" s="165"/>
      <c r="AD313" s="165"/>
      <c r="AE313" s="165"/>
      <c r="AF313" s="165"/>
      <c r="AG313" s="40"/>
      <c r="AH313" s="40"/>
      <c r="AI313" s="40"/>
      <c r="AJ313" s="40"/>
    </row>
    <row r="314" spans="1:36" ht="15.75" x14ac:dyDescent="0.25">
      <c r="C314" s="649"/>
      <c r="D314" s="271" t="s">
        <v>250</v>
      </c>
      <c r="E314" s="45" t="s">
        <v>992</v>
      </c>
      <c r="F314" s="4"/>
      <c r="G314" s="4"/>
      <c r="H314" s="4"/>
      <c r="I314" s="4"/>
      <c r="J314" s="2"/>
      <c r="K314" s="2"/>
      <c r="L314" s="2"/>
      <c r="M314" s="2"/>
      <c r="N314" s="165"/>
      <c r="O314" s="40"/>
      <c r="P314" s="40"/>
      <c r="Q314" s="165"/>
      <c r="R314" s="165"/>
      <c r="S314" s="165"/>
      <c r="T314" s="165"/>
      <c r="U314" s="40"/>
      <c r="V314" s="40"/>
      <c r="W314" s="165"/>
      <c r="X314" s="165"/>
      <c r="Y314" s="165"/>
      <c r="Z314" s="165"/>
      <c r="AA314" s="40"/>
      <c r="AB314" s="40"/>
      <c r="AC314" s="165"/>
      <c r="AD314" s="165"/>
      <c r="AE314" s="165"/>
      <c r="AF314" s="165"/>
      <c r="AG314" s="40"/>
      <c r="AH314" s="40"/>
      <c r="AI314" s="40"/>
      <c r="AJ314" s="40"/>
    </row>
    <row r="315" spans="1:36" ht="15.75" x14ac:dyDescent="0.25">
      <c r="B315" s="161">
        <v>45</v>
      </c>
      <c r="C315" s="647">
        <v>76</v>
      </c>
      <c r="D315" s="273" t="s">
        <v>167</v>
      </c>
      <c r="E315" s="275" t="s">
        <v>693</v>
      </c>
      <c r="F315" s="4"/>
      <c r="G315" s="4" t="s">
        <v>807</v>
      </c>
      <c r="H315" s="4" t="s">
        <v>808</v>
      </c>
      <c r="I315" s="4" t="s">
        <v>772</v>
      </c>
      <c r="J315" s="2" t="s">
        <v>73</v>
      </c>
      <c r="K315" s="2" t="s">
        <v>737</v>
      </c>
      <c r="L315" s="2" t="s">
        <v>39</v>
      </c>
      <c r="M315" s="2"/>
      <c r="N315" s="165" t="s">
        <v>1215</v>
      </c>
      <c r="O315" s="40"/>
      <c r="P315" s="40"/>
      <c r="Q315" s="165" t="s">
        <v>1215</v>
      </c>
      <c r="R315" s="165"/>
      <c r="S315" s="165"/>
      <c r="T315" s="165"/>
      <c r="U315" s="40"/>
      <c r="V315" s="40"/>
      <c r="W315" s="165"/>
      <c r="X315" s="165" t="s">
        <v>1215</v>
      </c>
      <c r="Y315" s="165"/>
      <c r="Z315" s="165"/>
      <c r="AA315" s="40"/>
      <c r="AB315" s="40"/>
      <c r="AC315" s="165">
        <v>4</v>
      </c>
      <c r="AD315" s="165"/>
      <c r="AE315" s="165">
        <v>54</v>
      </c>
      <c r="AF315" s="165">
        <v>4</v>
      </c>
      <c r="AG315" s="40"/>
      <c r="AH315" s="40"/>
      <c r="AI315" s="40"/>
      <c r="AJ315" s="40"/>
    </row>
    <row r="316" spans="1:36" ht="15.75" x14ac:dyDescent="0.25">
      <c r="C316" s="648"/>
      <c r="D316" s="271" t="s">
        <v>238</v>
      </c>
      <c r="E316" s="45" t="s">
        <v>993</v>
      </c>
      <c r="F316" s="4"/>
      <c r="G316" s="4"/>
      <c r="H316" s="4"/>
      <c r="I316" s="4"/>
      <c r="J316" s="2"/>
      <c r="K316" s="2"/>
      <c r="L316" s="2"/>
      <c r="M316" s="2"/>
      <c r="N316" s="165"/>
      <c r="O316" s="40"/>
      <c r="P316" s="40"/>
      <c r="Q316" s="165"/>
      <c r="R316" s="165"/>
      <c r="S316" s="165"/>
      <c r="T316" s="165"/>
      <c r="U316" s="40"/>
      <c r="V316" s="40"/>
      <c r="W316" s="165"/>
      <c r="X316" s="165"/>
      <c r="Y316" s="165"/>
      <c r="Z316" s="165"/>
      <c r="AA316" s="40"/>
      <c r="AB316" s="40"/>
      <c r="AC316" s="165"/>
      <c r="AD316" s="165"/>
      <c r="AE316" s="165"/>
      <c r="AF316" s="165"/>
      <c r="AG316" s="40"/>
      <c r="AH316" s="40"/>
      <c r="AI316" s="40"/>
      <c r="AJ316" s="40"/>
    </row>
    <row r="317" spans="1:36" ht="15.75" x14ac:dyDescent="0.25">
      <c r="C317" s="648"/>
      <c r="D317" s="271" t="s">
        <v>250</v>
      </c>
      <c r="E317" s="45" t="s">
        <v>994</v>
      </c>
      <c r="F317" s="4"/>
      <c r="G317" s="4"/>
      <c r="H317" s="4"/>
      <c r="I317" s="4"/>
      <c r="J317" s="2"/>
      <c r="K317" s="2"/>
      <c r="L317" s="2"/>
      <c r="M317" s="2"/>
      <c r="N317" s="165"/>
      <c r="O317" s="40"/>
      <c r="P317" s="40"/>
      <c r="Q317" s="165"/>
      <c r="R317" s="165"/>
      <c r="S317" s="165"/>
      <c r="T317" s="165"/>
      <c r="U317" s="40"/>
      <c r="V317" s="40"/>
      <c r="W317" s="165"/>
      <c r="X317" s="165"/>
      <c r="Y317" s="165"/>
      <c r="Z317" s="165"/>
      <c r="AA317" s="40"/>
      <c r="AB317" s="40"/>
      <c r="AC317" s="165"/>
      <c r="AD317" s="165"/>
      <c r="AE317" s="165"/>
      <c r="AF317" s="165"/>
      <c r="AG317" s="40"/>
      <c r="AH317" s="40"/>
      <c r="AI317" s="40"/>
      <c r="AJ317" s="40"/>
    </row>
    <row r="318" spans="1:36" ht="15.75" x14ac:dyDescent="0.25">
      <c r="C318" s="649"/>
      <c r="D318" s="271" t="s">
        <v>995</v>
      </c>
      <c r="E318" s="45" t="s">
        <v>696</v>
      </c>
      <c r="F318" s="4"/>
      <c r="G318" s="4"/>
      <c r="H318" s="4"/>
      <c r="I318" s="4"/>
      <c r="J318" s="2"/>
      <c r="K318" s="2"/>
      <c r="L318" s="2"/>
      <c r="M318" s="2"/>
      <c r="N318" s="165"/>
      <c r="O318" s="40"/>
      <c r="P318" s="40"/>
      <c r="Q318" s="165"/>
      <c r="R318" s="165"/>
      <c r="S318" s="165"/>
      <c r="T318" s="165"/>
      <c r="U318" s="40"/>
      <c r="V318" s="40"/>
      <c r="W318" s="165"/>
      <c r="X318" s="165"/>
      <c r="Y318" s="165"/>
      <c r="Z318" s="165"/>
      <c r="AA318" s="40"/>
      <c r="AB318" s="40"/>
      <c r="AC318" s="165"/>
      <c r="AD318" s="165"/>
      <c r="AE318" s="165"/>
      <c r="AF318" s="165"/>
      <c r="AG318" s="40"/>
      <c r="AH318" s="40"/>
      <c r="AI318" s="40"/>
      <c r="AJ318" s="40"/>
    </row>
    <row r="319" spans="1:36" ht="15.75" x14ac:dyDescent="0.25">
      <c r="B319" s="161">
        <v>46</v>
      </c>
      <c r="C319" s="647">
        <v>77</v>
      </c>
      <c r="D319" s="273" t="s">
        <v>167</v>
      </c>
      <c r="E319" s="275" t="s">
        <v>696</v>
      </c>
      <c r="F319" s="4" t="s">
        <v>697</v>
      </c>
      <c r="G319" s="4" t="s">
        <v>809</v>
      </c>
      <c r="H319" s="4" t="s">
        <v>771</v>
      </c>
      <c r="I319" s="4" t="s">
        <v>772</v>
      </c>
      <c r="J319" s="2" t="s">
        <v>73</v>
      </c>
      <c r="K319" s="2" t="s">
        <v>739</v>
      </c>
      <c r="L319" s="2" t="s">
        <v>39</v>
      </c>
      <c r="M319" s="2"/>
      <c r="N319" s="165" t="s">
        <v>1215</v>
      </c>
      <c r="O319" s="40"/>
      <c r="P319" s="40"/>
      <c r="Q319" s="165" t="s">
        <v>1215</v>
      </c>
      <c r="R319" s="165"/>
      <c r="S319" s="165"/>
      <c r="T319" s="165"/>
      <c r="U319" s="40"/>
      <c r="V319" s="40"/>
      <c r="W319" s="165"/>
      <c r="X319" s="165" t="s">
        <v>1215</v>
      </c>
      <c r="Y319" s="165"/>
      <c r="Z319" s="165"/>
      <c r="AA319" s="40"/>
      <c r="AB319" s="40"/>
      <c r="AC319" s="165">
        <v>4</v>
      </c>
      <c r="AD319" s="165"/>
      <c r="AE319" s="165">
        <v>54</v>
      </c>
      <c r="AF319" s="165">
        <v>4</v>
      </c>
      <c r="AG319" s="40"/>
      <c r="AH319" s="40"/>
      <c r="AI319" s="40"/>
      <c r="AJ319" s="40"/>
    </row>
    <row r="320" spans="1:36" ht="15.75" x14ac:dyDescent="0.25">
      <c r="C320" s="648"/>
      <c r="D320" s="271" t="s">
        <v>238</v>
      </c>
      <c r="E320" s="45" t="s">
        <v>993</v>
      </c>
      <c r="F320" s="4"/>
      <c r="G320" s="4"/>
      <c r="H320" s="4"/>
      <c r="I320" s="4"/>
      <c r="J320" s="2"/>
      <c r="K320" s="2"/>
      <c r="L320" s="2"/>
      <c r="M320" s="2"/>
      <c r="N320" s="165"/>
      <c r="O320" s="40"/>
      <c r="P320" s="40"/>
      <c r="Q320" s="165"/>
      <c r="R320" s="165"/>
      <c r="S320" s="165"/>
      <c r="T320" s="165"/>
      <c r="U320" s="40"/>
      <c r="V320" s="40"/>
      <c r="W320" s="165"/>
      <c r="X320" s="165"/>
      <c r="Y320" s="165"/>
      <c r="Z320" s="165"/>
      <c r="AA320" s="40"/>
      <c r="AB320" s="40"/>
      <c r="AC320" s="165"/>
      <c r="AD320" s="165"/>
      <c r="AE320" s="165"/>
      <c r="AF320" s="165"/>
      <c r="AG320" s="40"/>
      <c r="AH320" s="40"/>
      <c r="AI320" s="40"/>
      <c r="AJ320" s="40"/>
    </row>
    <row r="321" spans="2:36" ht="15.75" x14ac:dyDescent="0.25">
      <c r="C321" s="648"/>
      <c r="D321" s="271" t="s">
        <v>250</v>
      </c>
      <c r="E321" s="45" t="s">
        <v>994</v>
      </c>
      <c r="F321" s="4"/>
      <c r="G321" s="4"/>
      <c r="H321" s="4"/>
      <c r="I321" s="4"/>
      <c r="J321" s="2"/>
      <c r="K321" s="2"/>
      <c r="L321" s="2"/>
      <c r="M321" s="2"/>
      <c r="N321" s="165"/>
      <c r="O321" s="40"/>
      <c r="P321" s="40"/>
      <c r="Q321" s="165"/>
      <c r="R321" s="165"/>
      <c r="S321" s="165"/>
      <c r="T321" s="165"/>
      <c r="U321" s="40"/>
      <c r="V321" s="40"/>
      <c r="W321" s="165"/>
      <c r="X321" s="165"/>
      <c r="Y321" s="165"/>
      <c r="Z321" s="165"/>
      <c r="AA321" s="40"/>
      <c r="AB321" s="40"/>
      <c r="AC321" s="165"/>
      <c r="AD321" s="165"/>
      <c r="AE321" s="165"/>
      <c r="AF321" s="165"/>
      <c r="AG321" s="40"/>
      <c r="AH321" s="40"/>
      <c r="AI321" s="40"/>
      <c r="AJ321" s="40"/>
    </row>
    <row r="322" spans="2:36" ht="15.75" x14ac:dyDescent="0.25">
      <c r="C322" s="649"/>
      <c r="D322" s="271" t="s">
        <v>996</v>
      </c>
      <c r="E322" s="45" t="s">
        <v>693</v>
      </c>
      <c r="F322" s="4"/>
      <c r="G322" s="4"/>
      <c r="H322" s="4"/>
      <c r="I322" s="4"/>
      <c r="J322" s="2"/>
      <c r="K322" s="2"/>
      <c r="L322" s="2"/>
      <c r="M322" s="2"/>
      <c r="N322" s="165"/>
      <c r="O322" s="40"/>
      <c r="P322" s="40"/>
      <c r="Q322" s="165"/>
      <c r="R322" s="165"/>
      <c r="S322" s="165"/>
      <c r="T322" s="165"/>
      <c r="U322" s="40"/>
      <c r="V322" s="40"/>
      <c r="W322" s="165"/>
      <c r="X322" s="165"/>
      <c r="Y322" s="165"/>
      <c r="Z322" s="165"/>
      <c r="AA322" s="40"/>
      <c r="AB322" s="40"/>
      <c r="AC322" s="165"/>
      <c r="AD322" s="165"/>
      <c r="AE322" s="165"/>
      <c r="AF322" s="165"/>
      <c r="AG322" s="40"/>
      <c r="AH322" s="40"/>
      <c r="AI322" s="40"/>
      <c r="AJ322" s="40"/>
    </row>
    <row r="323" spans="2:36" ht="15.75" x14ac:dyDescent="0.25">
      <c r="B323" s="161">
        <v>47</v>
      </c>
      <c r="C323" s="647">
        <v>78</v>
      </c>
      <c r="D323" s="273" t="s">
        <v>167</v>
      </c>
      <c r="E323" s="275" t="s">
        <v>698</v>
      </c>
      <c r="F323" s="4" t="s">
        <v>699</v>
      </c>
      <c r="G323" s="4" t="s">
        <v>810</v>
      </c>
      <c r="H323" s="4" t="s">
        <v>811</v>
      </c>
      <c r="I323" s="4" t="s">
        <v>772</v>
      </c>
      <c r="J323" s="2" t="s">
        <v>73</v>
      </c>
      <c r="K323" s="2" t="s">
        <v>740</v>
      </c>
      <c r="L323" s="2" t="s">
        <v>38</v>
      </c>
      <c r="M323" s="2"/>
      <c r="N323" s="165" t="s">
        <v>1215</v>
      </c>
      <c r="O323" s="40"/>
      <c r="P323" s="40"/>
      <c r="Q323" s="165" t="s">
        <v>1215</v>
      </c>
      <c r="R323" s="165"/>
      <c r="S323" s="165"/>
      <c r="T323" s="165"/>
      <c r="U323" s="40"/>
      <c r="V323" s="40"/>
      <c r="W323" s="165"/>
      <c r="X323" s="165"/>
      <c r="Y323" s="165"/>
      <c r="Z323" s="165"/>
      <c r="AA323" s="40"/>
      <c r="AB323" s="40"/>
      <c r="AC323" s="165"/>
      <c r="AD323" s="165"/>
      <c r="AE323" s="165">
        <v>28</v>
      </c>
      <c r="AF323" s="165">
        <v>3</v>
      </c>
      <c r="AG323" s="40"/>
      <c r="AH323" s="40"/>
      <c r="AI323" s="40"/>
      <c r="AJ323" s="40"/>
    </row>
    <row r="324" spans="2:36" ht="15.75" x14ac:dyDescent="0.25">
      <c r="C324" s="648"/>
      <c r="D324" s="271" t="s">
        <v>139</v>
      </c>
      <c r="E324" s="45" t="s">
        <v>997</v>
      </c>
      <c r="F324" s="4"/>
      <c r="G324" s="4"/>
      <c r="H324" s="4"/>
      <c r="I324" s="4"/>
      <c r="J324" s="2"/>
      <c r="K324" s="2"/>
      <c r="L324" s="2"/>
      <c r="M324" s="2"/>
      <c r="N324" s="165"/>
      <c r="O324" s="40"/>
      <c r="P324" s="40"/>
      <c r="Q324" s="165"/>
      <c r="R324" s="165"/>
      <c r="S324" s="165"/>
      <c r="T324" s="165"/>
      <c r="U324" s="40"/>
      <c r="V324" s="40"/>
      <c r="W324" s="165"/>
      <c r="X324" s="165" t="s">
        <v>1215</v>
      </c>
      <c r="Y324" s="165"/>
      <c r="Z324" s="165"/>
      <c r="AA324" s="40"/>
      <c r="AB324" s="40"/>
      <c r="AC324" s="165">
        <v>3</v>
      </c>
      <c r="AD324" s="165"/>
      <c r="AE324" s="165"/>
      <c r="AF324" s="165"/>
      <c r="AG324" s="40"/>
      <c r="AH324" s="40"/>
      <c r="AI324" s="40"/>
      <c r="AJ324" s="40"/>
    </row>
    <row r="325" spans="2:36" ht="15.75" x14ac:dyDescent="0.25">
      <c r="C325" s="649"/>
      <c r="D325" s="271" t="s">
        <v>139</v>
      </c>
      <c r="E325" s="45" t="s">
        <v>998</v>
      </c>
      <c r="F325" s="4"/>
      <c r="G325" s="4"/>
      <c r="H325" s="4"/>
      <c r="I325" s="4"/>
      <c r="J325" s="2"/>
      <c r="K325" s="2"/>
      <c r="L325" s="2"/>
      <c r="M325" s="2"/>
      <c r="N325" s="165"/>
      <c r="O325" s="40"/>
      <c r="P325" s="40"/>
      <c r="Q325" s="165"/>
      <c r="R325" s="165"/>
      <c r="S325" s="165"/>
      <c r="T325" s="165"/>
      <c r="U325" s="40"/>
      <c r="V325" s="40"/>
      <c r="W325" s="165"/>
      <c r="X325" s="165"/>
      <c r="Y325" s="165"/>
      <c r="Z325" s="165"/>
      <c r="AA325" s="40"/>
      <c r="AB325" s="40"/>
      <c r="AC325" s="165"/>
      <c r="AD325" s="165"/>
      <c r="AE325" s="165"/>
      <c r="AF325" s="165"/>
      <c r="AG325" s="40"/>
      <c r="AH325" s="40"/>
      <c r="AI325" s="40"/>
      <c r="AJ325" s="40"/>
    </row>
    <row r="326" spans="2:36" ht="15.75" x14ac:dyDescent="0.25">
      <c r="B326" s="161">
        <v>48</v>
      </c>
      <c r="C326" s="647">
        <v>79</v>
      </c>
      <c r="D326" s="273" t="s">
        <v>167</v>
      </c>
      <c r="E326" s="275" t="s">
        <v>741</v>
      </c>
      <c r="F326" s="4" t="s">
        <v>702</v>
      </c>
      <c r="G326" s="4" t="s">
        <v>812</v>
      </c>
      <c r="H326" s="4" t="s">
        <v>813</v>
      </c>
      <c r="I326" s="4" t="s">
        <v>772</v>
      </c>
      <c r="J326" s="2" t="s">
        <v>73</v>
      </c>
      <c r="K326" s="2" t="s">
        <v>742</v>
      </c>
      <c r="L326" s="2" t="s">
        <v>743</v>
      </c>
      <c r="M326" s="2"/>
      <c r="N326" s="165" t="s">
        <v>1215</v>
      </c>
      <c r="O326" s="40"/>
      <c r="P326" s="40"/>
      <c r="Q326" s="165" t="s">
        <v>1215</v>
      </c>
      <c r="R326" s="165"/>
      <c r="S326" s="165"/>
      <c r="T326" s="165"/>
      <c r="U326" s="40"/>
      <c r="V326" s="40"/>
      <c r="W326" s="165"/>
      <c r="X326" s="165" t="s">
        <v>1215</v>
      </c>
      <c r="Y326" s="165"/>
      <c r="Z326" s="165"/>
      <c r="AA326" s="40"/>
      <c r="AB326" s="40"/>
      <c r="AC326" s="165">
        <v>4</v>
      </c>
      <c r="AD326" s="165"/>
      <c r="AE326" s="165">
        <v>28</v>
      </c>
      <c r="AF326" s="165">
        <v>3</v>
      </c>
      <c r="AG326" s="40"/>
      <c r="AH326" s="40"/>
      <c r="AI326" s="40"/>
      <c r="AJ326" s="40"/>
    </row>
    <row r="327" spans="2:36" ht="15.75" x14ac:dyDescent="0.25">
      <c r="C327" s="648"/>
      <c r="D327" s="271" t="s">
        <v>213</v>
      </c>
      <c r="E327" s="45" t="s">
        <v>999</v>
      </c>
      <c r="F327" s="4"/>
      <c r="G327" s="4"/>
      <c r="H327" s="4"/>
      <c r="I327" s="4"/>
      <c r="J327" s="2"/>
      <c r="K327" s="2"/>
      <c r="L327" s="2"/>
      <c r="M327" s="2"/>
      <c r="N327" s="165"/>
      <c r="O327" s="40"/>
      <c r="P327" s="40"/>
      <c r="Q327" s="165"/>
      <c r="R327" s="165"/>
      <c r="S327" s="165"/>
      <c r="T327" s="165"/>
      <c r="U327" s="40"/>
      <c r="V327" s="40"/>
      <c r="W327" s="165"/>
      <c r="X327" s="165"/>
      <c r="Y327" s="165"/>
      <c r="Z327" s="165"/>
      <c r="AA327" s="40"/>
      <c r="AB327" s="40"/>
      <c r="AC327" s="165"/>
      <c r="AD327" s="165"/>
      <c r="AE327" s="165"/>
      <c r="AF327" s="165"/>
      <c r="AG327" s="40"/>
      <c r="AH327" s="40"/>
      <c r="AI327" s="40"/>
      <c r="AJ327" s="40"/>
    </row>
    <row r="328" spans="2:36" ht="15.75" x14ac:dyDescent="0.25">
      <c r="C328" s="648"/>
      <c r="D328" s="271" t="s">
        <v>139</v>
      </c>
      <c r="E328" s="45" t="s">
        <v>1000</v>
      </c>
      <c r="F328" s="4"/>
      <c r="G328" s="4"/>
      <c r="H328" s="4"/>
      <c r="I328" s="4"/>
      <c r="J328" s="2"/>
      <c r="K328" s="2"/>
      <c r="L328" s="2"/>
      <c r="M328" s="2"/>
      <c r="N328" s="165"/>
      <c r="O328" s="40"/>
      <c r="P328" s="40"/>
      <c r="Q328" s="165"/>
      <c r="R328" s="165"/>
      <c r="S328" s="165"/>
      <c r="T328" s="165"/>
      <c r="U328" s="40"/>
      <c r="V328" s="40"/>
      <c r="W328" s="165"/>
      <c r="X328" s="165"/>
      <c r="Y328" s="165"/>
      <c r="Z328" s="165"/>
      <c r="AA328" s="40"/>
      <c r="AB328" s="40"/>
      <c r="AC328" s="165"/>
      <c r="AD328" s="165"/>
      <c r="AE328" s="165"/>
      <c r="AF328" s="165"/>
      <c r="AG328" s="40"/>
      <c r="AH328" s="40"/>
      <c r="AI328" s="40"/>
      <c r="AJ328" s="40"/>
    </row>
    <row r="329" spans="2:36" ht="15.75" x14ac:dyDescent="0.25">
      <c r="C329" s="649"/>
      <c r="D329" s="271" t="s">
        <v>139</v>
      </c>
      <c r="E329" s="45" t="s">
        <v>1001</v>
      </c>
      <c r="F329" s="4"/>
      <c r="G329" s="4"/>
      <c r="H329" s="4"/>
      <c r="I329" s="4"/>
      <c r="J329" s="2"/>
      <c r="K329" s="2"/>
      <c r="L329" s="2"/>
      <c r="M329" s="2"/>
      <c r="N329" s="165"/>
      <c r="O329" s="40"/>
      <c r="P329" s="40"/>
      <c r="Q329" s="165"/>
      <c r="R329" s="165"/>
      <c r="S329" s="165"/>
      <c r="T329" s="165"/>
      <c r="U329" s="40"/>
      <c r="V329" s="40"/>
      <c r="W329" s="165"/>
      <c r="X329" s="165"/>
      <c r="Y329" s="165"/>
      <c r="Z329" s="165"/>
      <c r="AA329" s="40"/>
      <c r="AB329" s="40"/>
      <c r="AC329" s="165"/>
      <c r="AD329" s="165"/>
      <c r="AE329" s="165"/>
      <c r="AF329" s="165"/>
      <c r="AG329" s="40"/>
      <c r="AH329" s="40"/>
      <c r="AI329" s="40"/>
      <c r="AJ329" s="40"/>
    </row>
    <row r="330" spans="2:36" ht="15.75" x14ac:dyDescent="0.25">
      <c r="B330" s="161">
        <v>85</v>
      </c>
      <c r="C330" s="647">
        <v>80</v>
      </c>
      <c r="D330" s="273" t="s">
        <v>167</v>
      </c>
      <c r="E330" s="275" t="s">
        <v>703</v>
      </c>
      <c r="F330" s="4" t="s">
        <v>704</v>
      </c>
      <c r="G330" s="4" t="s">
        <v>814</v>
      </c>
      <c r="H330" s="4" t="s">
        <v>771</v>
      </c>
      <c r="I330" s="4" t="s">
        <v>772</v>
      </c>
      <c r="J330" s="2" t="s">
        <v>73</v>
      </c>
      <c r="K330" s="2" t="s">
        <v>744</v>
      </c>
      <c r="L330" s="2" t="s">
        <v>745</v>
      </c>
      <c r="M330" s="2"/>
      <c r="N330" s="165" t="s">
        <v>1215</v>
      </c>
      <c r="O330" s="40"/>
      <c r="P330" s="40"/>
      <c r="Q330" s="165" t="s">
        <v>1215</v>
      </c>
      <c r="R330" s="165"/>
      <c r="S330" s="165"/>
      <c r="T330" s="165"/>
      <c r="U330" s="40"/>
      <c r="V330" s="40"/>
      <c r="W330" s="165"/>
      <c r="X330" s="165" t="s">
        <v>1215</v>
      </c>
      <c r="Y330" s="165"/>
      <c r="Z330" s="165"/>
      <c r="AA330" s="40"/>
      <c r="AB330" s="40"/>
      <c r="AC330" s="165">
        <v>3</v>
      </c>
      <c r="AD330" s="165"/>
      <c r="AE330" s="165">
        <v>28</v>
      </c>
      <c r="AF330" s="165">
        <v>4</v>
      </c>
      <c r="AG330" s="40"/>
      <c r="AH330" s="40"/>
      <c r="AI330" s="40"/>
      <c r="AJ330" s="40"/>
    </row>
    <row r="331" spans="2:36" ht="15.75" x14ac:dyDescent="0.25">
      <c r="C331" s="648"/>
      <c r="D331" s="271" t="s">
        <v>137</v>
      </c>
      <c r="E331" s="45" t="s">
        <v>1002</v>
      </c>
      <c r="F331" s="4"/>
      <c r="G331" s="4"/>
      <c r="H331" s="4"/>
      <c r="I331" s="4"/>
      <c r="J331" s="2"/>
      <c r="K331" s="2"/>
      <c r="L331" s="2"/>
      <c r="M331" s="2"/>
      <c r="N331" s="165"/>
      <c r="O331" s="40"/>
      <c r="P331" s="40"/>
      <c r="Q331" s="165"/>
      <c r="R331" s="165"/>
      <c r="S331" s="165"/>
      <c r="T331" s="165"/>
      <c r="U331" s="40"/>
      <c r="V331" s="40"/>
      <c r="W331" s="165"/>
      <c r="X331" s="165"/>
      <c r="Y331" s="165"/>
      <c r="Z331" s="165"/>
      <c r="AA331" s="40"/>
      <c r="AB331" s="40"/>
      <c r="AC331" s="165"/>
      <c r="AD331" s="165"/>
      <c r="AE331" s="165"/>
      <c r="AF331" s="165"/>
      <c r="AG331" s="40"/>
      <c r="AH331" s="40"/>
      <c r="AI331" s="40"/>
      <c r="AJ331" s="40"/>
    </row>
    <row r="332" spans="2:36" ht="15.75" x14ac:dyDescent="0.25">
      <c r="C332" s="649"/>
      <c r="D332" s="271" t="s">
        <v>139</v>
      </c>
      <c r="E332" s="45" t="s">
        <v>1003</v>
      </c>
      <c r="F332" s="4"/>
      <c r="G332" s="4"/>
      <c r="H332" s="4"/>
      <c r="I332" s="4"/>
      <c r="J332" s="2"/>
      <c r="K332" s="2"/>
      <c r="L332" s="2"/>
      <c r="M332" s="2"/>
      <c r="N332" s="165"/>
      <c r="O332" s="40"/>
      <c r="P332" s="40"/>
      <c r="Q332" s="165"/>
      <c r="R332" s="165"/>
      <c r="S332" s="165"/>
      <c r="T332" s="165"/>
      <c r="U332" s="40"/>
      <c r="V332" s="40"/>
      <c r="W332" s="165"/>
      <c r="X332" s="165"/>
      <c r="Y332" s="165"/>
      <c r="Z332" s="165"/>
      <c r="AA332" s="40"/>
      <c r="AB332" s="40"/>
      <c r="AC332" s="165"/>
      <c r="AD332" s="165"/>
      <c r="AE332" s="165"/>
      <c r="AF332" s="165"/>
      <c r="AG332" s="40"/>
      <c r="AH332" s="40"/>
      <c r="AI332" s="40"/>
      <c r="AJ332" s="40"/>
    </row>
    <row r="333" spans="2:36" ht="15.75" x14ac:dyDescent="0.25">
      <c r="B333" s="161">
        <v>86</v>
      </c>
      <c r="C333" s="647">
        <v>81</v>
      </c>
      <c r="D333" s="273" t="s">
        <v>167</v>
      </c>
      <c r="E333" s="275" t="s">
        <v>719</v>
      </c>
      <c r="F333" s="4" t="s">
        <v>912</v>
      </c>
      <c r="G333" s="4" t="s">
        <v>815</v>
      </c>
      <c r="H333" s="4" t="s">
        <v>816</v>
      </c>
      <c r="I333" s="4" t="s">
        <v>772</v>
      </c>
      <c r="J333" s="2" t="s">
        <v>73</v>
      </c>
      <c r="K333" s="2" t="s">
        <v>742</v>
      </c>
      <c r="L333" s="2" t="s">
        <v>746</v>
      </c>
      <c r="M333" s="2"/>
      <c r="N333" s="165" t="s">
        <v>1215</v>
      </c>
      <c r="O333" s="40"/>
      <c r="P333" s="40"/>
      <c r="Q333" s="165" t="s">
        <v>1215</v>
      </c>
      <c r="R333" s="165"/>
      <c r="S333" s="165"/>
      <c r="T333" s="165"/>
      <c r="U333" s="40"/>
      <c r="V333" s="40"/>
      <c r="W333" s="165"/>
      <c r="X333" s="165" t="s">
        <v>1215</v>
      </c>
      <c r="Y333" s="165"/>
      <c r="Z333" s="165"/>
      <c r="AA333" s="40"/>
      <c r="AB333" s="40"/>
      <c r="AC333" s="165">
        <v>4</v>
      </c>
      <c r="AD333" s="165"/>
      <c r="AE333" s="165">
        <v>67</v>
      </c>
      <c r="AF333" s="165">
        <v>6</v>
      </c>
      <c r="AG333" s="40"/>
      <c r="AH333" s="40"/>
      <c r="AI333" s="40"/>
      <c r="AJ333" s="40"/>
    </row>
    <row r="334" spans="2:36" ht="15.75" x14ac:dyDescent="0.25">
      <c r="C334" s="648"/>
      <c r="D334" s="271" t="s">
        <v>914</v>
      </c>
      <c r="E334" s="45" t="s">
        <v>952</v>
      </c>
      <c r="F334" s="4"/>
      <c r="G334" s="4"/>
      <c r="H334" s="4"/>
      <c r="I334" s="4"/>
      <c r="J334" s="4"/>
      <c r="K334" s="2"/>
      <c r="L334" s="2"/>
      <c r="M334" s="2"/>
      <c r="N334" s="165"/>
      <c r="O334" s="40"/>
      <c r="P334" s="40"/>
      <c r="Q334" s="165"/>
      <c r="R334" s="165"/>
      <c r="S334" s="165"/>
      <c r="T334" s="165"/>
      <c r="U334" s="40"/>
      <c r="V334" s="40"/>
      <c r="W334" s="165"/>
      <c r="X334" s="165"/>
      <c r="Y334" s="165"/>
      <c r="Z334" s="165"/>
      <c r="AA334" s="40"/>
      <c r="AB334" s="40"/>
      <c r="AC334" s="165"/>
      <c r="AD334" s="165"/>
      <c r="AE334" s="165"/>
      <c r="AF334" s="165"/>
      <c r="AG334" s="40"/>
      <c r="AH334" s="40"/>
      <c r="AI334" s="40"/>
      <c r="AJ334" s="40"/>
    </row>
    <row r="335" spans="2:36" ht="15.75" x14ac:dyDescent="0.25">
      <c r="C335" s="648"/>
      <c r="D335" s="271" t="s">
        <v>139</v>
      </c>
      <c r="E335" s="45" t="s">
        <v>953</v>
      </c>
      <c r="F335" s="4"/>
      <c r="G335" s="4"/>
      <c r="H335" s="4"/>
      <c r="I335" s="4"/>
      <c r="J335" s="4"/>
      <c r="K335" s="2"/>
      <c r="L335" s="2"/>
      <c r="M335" s="2"/>
      <c r="N335" s="165"/>
      <c r="O335" s="40"/>
      <c r="P335" s="40"/>
      <c r="Q335" s="165"/>
      <c r="R335" s="165"/>
      <c r="S335" s="165"/>
      <c r="T335" s="165"/>
      <c r="U335" s="40"/>
      <c r="V335" s="40"/>
      <c r="W335" s="165"/>
      <c r="X335" s="165"/>
      <c r="Y335" s="165"/>
      <c r="Z335" s="165"/>
      <c r="AA335" s="40"/>
      <c r="AB335" s="40"/>
      <c r="AC335" s="165"/>
      <c r="AD335" s="165"/>
      <c r="AE335" s="165"/>
      <c r="AF335" s="165"/>
      <c r="AG335" s="40"/>
      <c r="AH335" s="40"/>
      <c r="AI335" s="40"/>
      <c r="AJ335" s="40"/>
    </row>
    <row r="336" spans="2:36" ht="15.75" x14ac:dyDescent="0.25">
      <c r="C336" s="649"/>
      <c r="D336" s="271" t="s">
        <v>139</v>
      </c>
      <c r="E336" s="45" t="s">
        <v>954</v>
      </c>
      <c r="F336" s="4"/>
      <c r="G336" s="4"/>
      <c r="H336" s="4"/>
      <c r="I336" s="4"/>
      <c r="J336" s="4"/>
      <c r="K336" s="2"/>
      <c r="L336" s="2"/>
      <c r="M336" s="2"/>
      <c r="N336" s="165"/>
      <c r="O336" s="40"/>
      <c r="P336" s="40"/>
      <c r="Q336" s="165"/>
      <c r="R336" s="165"/>
      <c r="S336" s="165"/>
      <c r="T336" s="165"/>
      <c r="U336" s="40"/>
      <c r="V336" s="40"/>
      <c r="W336" s="165"/>
      <c r="X336" s="165"/>
      <c r="Y336" s="165"/>
      <c r="Z336" s="165"/>
      <c r="AA336" s="40"/>
      <c r="AB336" s="40"/>
      <c r="AC336" s="165"/>
      <c r="AD336" s="165"/>
      <c r="AE336" s="165"/>
      <c r="AF336" s="165"/>
      <c r="AG336" s="40"/>
      <c r="AH336" s="40"/>
      <c r="AI336" s="40"/>
      <c r="AJ336" s="40"/>
    </row>
    <row r="337" spans="1:36" ht="15.75" x14ac:dyDescent="0.25">
      <c r="B337" s="161">
        <v>87</v>
      </c>
      <c r="C337" s="647">
        <v>82</v>
      </c>
      <c r="D337" s="273" t="s">
        <v>438</v>
      </c>
      <c r="E337" s="275" t="s">
        <v>747</v>
      </c>
      <c r="F337" s="4" t="s">
        <v>951</v>
      </c>
      <c r="G337" s="4" t="s">
        <v>817</v>
      </c>
      <c r="H337" s="4" t="s">
        <v>813</v>
      </c>
      <c r="I337" s="4" t="s">
        <v>772</v>
      </c>
      <c r="J337" s="2" t="s">
        <v>172</v>
      </c>
      <c r="K337" s="2" t="s">
        <v>748</v>
      </c>
      <c r="L337" s="2" t="s">
        <v>749</v>
      </c>
      <c r="M337" s="2"/>
      <c r="N337" s="165" t="s">
        <v>1215</v>
      </c>
      <c r="O337" s="40"/>
      <c r="P337" s="40"/>
      <c r="Q337" s="165" t="s">
        <v>1215</v>
      </c>
      <c r="R337" s="165"/>
      <c r="S337" s="165"/>
      <c r="T337" s="165"/>
      <c r="U337" s="40"/>
      <c r="V337" s="40"/>
      <c r="W337" s="165"/>
      <c r="X337" s="165"/>
      <c r="Y337" s="165"/>
      <c r="Z337" s="165" t="s">
        <v>1215</v>
      </c>
      <c r="AA337" s="40"/>
      <c r="AB337" s="40"/>
      <c r="AC337" s="165">
        <v>4</v>
      </c>
      <c r="AD337" s="165"/>
      <c r="AE337" s="165">
        <v>67</v>
      </c>
      <c r="AF337" s="165">
        <v>6</v>
      </c>
      <c r="AG337" s="40"/>
      <c r="AH337" s="40"/>
      <c r="AI337" s="40"/>
      <c r="AJ337" s="40"/>
    </row>
    <row r="338" spans="1:36" ht="15.75" x14ac:dyDescent="0.25">
      <c r="C338" s="648"/>
      <c r="D338" s="271" t="s">
        <v>137</v>
      </c>
      <c r="E338" s="45" t="s">
        <v>948</v>
      </c>
      <c r="F338" s="4"/>
      <c r="G338" s="4"/>
      <c r="H338" s="4"/>
      <c r="I338" s="4"/>
      <c r="J338" s="2"/>
      <c r="K338" s="2"/>
      <c r="L338" s="2"/>
      <c r="M338" s="2"/>
      <c r="N338" s="165"/>
      <c r="O338" s="40"/>
      <c r="P338" s="40"/>
      <c r="Q338" s="165"/>
      <c r="R338" s="165"/>
      <c r="S338" s="165"/>
      <c r="T338" s="165"/>
      <c r="U338" s="40"/>
      <c r="V338" s="40"/>
      <c r="W338" s="165"/>
      <c r="X338" s="165"/>
      <c r="Y338" s="165"/>
      <c r="Z338" s="165"/>
      <c r="AA338" s="40"/>
      <c r="AB338" s="40"/>
      <c r="AC338" s="165"/>
      <c r="AD338" s="165"/>
      <c r="AE338" s="165"/>
      <c r="AF338" s="165"/>
      <c r="AG338" s="40"/>
      <c r="AH338" s="40"/>
      <c r="AI338" s="40"/>
      <c r="AJ338" s="40"/>
    </row>
    <row r="339" spans="1:36" ht="15.75" x14ac:dyDescent="0.25">
      <c r="C339" s="648"/>
      <c r="D339" s="271" t="s">
        <v>139</v>
      </c>
      <c r="E339" s="45" t="s">
        <v>949</v>
      </c>
      <c r="F339" s="4"/>
      <c r="G339" s="4"/>
      <c r="H339" s="4"/>
      <c r="I339" s="4"/>
      <c r="J339" s="2"/>
      <c r="K339" s="2"/>
      <c r="L339" s="2"/>
      <c r="M339" s="2"/>
      <c r="N339" s="165"/>
      <c r="O339" s="40"/>
      <c r="P339" s="40"/>
      <c r="Q339" s="165"/>
      <c r="R339" s="165"/>
      <c r="S339" s="165"/>
      <c r="T339" s="165"/>
      <c r="U339" s="40"/>
      <c r="V339" s="40"/>
      <c r="W339" s="165"/>
      <c r="X339" s="165"/>
      <c r="Y339" s="165"/>
      <c r="Z339" s="165"/>
      <c r="AA339" s="40"/>
      <c r="AB339" s="40"/>
      <c r="AC339" s="165"/>
      <c r="AD339" s="165"/>
      <c r="AE339" s="165"/>
      <c r="AF339" s="165"/>
      <c r="AG339" s="40"/>
      <c r="AH339" s="40"/>
      <c r="AI339" s="40"/>
      <c r="AJ339" s="40"/>
    </row>
    <row r="340" spans="1:36" ht="15.75" x14ac:dyDescent="0.25">
      <c r="C340" s="649"/>
      <c r="D340" s="271" t="s">
        <v>139</v>
      </c>
      <c r="E340" s="45" t="s">
        <v>950</v>
      </c>
      <c r="F340" s="4"/>
      <c r="G340" s="4"/>
      <c r="H340" s="4"/>
      <c r="I340" s="4"/>
      <c r="J340" s="2"/>
      <c r="K340" s="2"/>
      <c r="L340" s="2"/>
      <c r="M340" s="2"/>
      <c r="N340" s="165"/>
      <c r="O340" s="40"/>
      <c r="P340" s="40"/>
      <c r="Q340" s="165"/>
      <c r="R340" s="165"/>
      <c r="S340" s="165"/>
      <c r="T340" s="165"/>
      <c r="U340" s="40"/>
      <c r="V340" s="40"/>
      <c r="W340" s="165"/>
      <c r="X340" s="165"/>
      <c r="Y340" s="165"/>
      <c r="Z340" s="165"/>
      <c r="AA340" s="40"/>
      <c r="AB340" s="40"/>
      <c r="AC340" s="165"/>
      <c r="AD340" s="165"/>
      <c r="AE340" s="165"/>
      <c r="AF340" s="165"/>
      <c r="AG340" s="40"/>
      <c r="AH340" s="40"/>
      <c r="AI340" s="40"/>
      <c r="AJ340" s="40"/>
    </row>
    <row r="341" spans="1:36" ht="15.75" x14ac:dyDescent="0.25">
      <c r="A341" s="161">
        <v>8</v>
      </c>
      <c r="C341" s="647">
        <v>83</v>
      </c>
      <c r="D341" s="273" t="s">
        <v>446</v>
      </c>
      <c r="E341" s="275" t="s">
        <v>750</v>
      </c>
      <c r="F341" s="4" t="s">
        <v>2262</v>
      </c>
      <c r="G341" s="4" t="s">
        <v>818</v>
      </c>
      <c r="H341" s="4" t="s">
        <v>819</v>
      </c>
      <c r="I341" s="4" t="s">
        <v>772</v>
      </c>
      <c r="J341" s="2" t="s">
        <v>1078</v>
      </c>
      <c r="K341" s="2" t="s">
        <v>595</v>
      </c>
      <c r="L341" s="8"/>
      <c r="M341" s="8" t="s">
        <v>349</v>
      </c>
      <c r="N341" s="165" t="s">
        <v>1215</v>
      </c>
      <c r="O341" s="40"/>
      <c r="P341" s="40"/>
      <c r="Q341" s="165" t="s">
        <v>1215</v>
      </c>
      <c r="R341" s="165"/>
      <c r="S341" s="165"/>
      <c r="T341" s="165"/>
      <c r="U341" s="40"/>
      <c r="V341" s="40"/>
      <c r="W341" s="165"/>
      <c r="X341" s="165" t="s">
        <v>1215</v>
      </c>
      <c r="Y341" s="165"/>
      <c r="Z341" s="165"/>
      <c r="AA341" s="40"/>
      <c r="AB341" s="40"/>
      <c r="AC341" s="165">
        <v>6</v>
      </c>
      <c r="AD341" s="165"/>
      <c r="AE341" s="165">
        <v>67</v>
      </c>
      <c r="AF341" s="165">
        <v>4</v>
      </c>
      <c r="AG341" s="40"/>
      <c r="AH341" s="40"/>
      <c r="AI341" s="40"/>
      <c r="AJ341" s="40"/>
    </row>
    <row r="342" spans="1:36" ht="15.75" x14ac:dyDescent="0.25">
      <c r="C342" s="648"/>
      <c r="D342" s="271" t="s">
        <v>985</v>
      </c>
      <c r="E342" s="45" t="s">
        <v>1029</v>
      </c>
      <c r="F342" s="4"/>
      <c r="G342" s="4"/>
      <c r="H342" s="4"/>
      <c r="I342" s="4"/>
      <c r="J342" s="2"/>
      <c r="K342" s="2"/>
      <c r="L342" s="2"/>
      <c r="M342" s="2"/>
      <c r="N342" s="165"/>
      <c r="O342" s="40"/>
      <c r="P342" s="40"/>
      <c r="Q342" s="165"/>
      <c r="R342" s="165"/>
      <c r="S342" s="165"/>
      <c r="T342" s="165"/>
      <c r="U342" s="40"/>
      <c r="V342" s="40"/>
      <c r="W342" s="165"/>
      <c r="X342" s="165"/>
      <c r="Y342" s="165"/>
      <c r="Z342" s="165"/>
      <c r="AA342" s="40"/>
      <c r="AB342" s="40"/>
      <c r="AC342" s="165"/>
      <c r="AD342" s="165"/>
      <c r="AE342" s="165"/>
      <c r="AF342" s="165"/>
      <c r="AG342" s="40"/>
      <c r="AH342" s="40"/>
      <c r="AI342" s="40"/>
      <c r="AJ342" s="40"/>
    </row>
    <row r="343" spans="1:36" ht="15.75" x14ac:dyDescent="0.25">
      <c r="C343" s="648"/>
      <c r="D343" s="271" t="s">
        <v>145</v>
      </c>
      <c r="E343" s="45" t="s">
        <v>599</v>
      </c>
      <c r="F343" s="4"/>
      <c r="G343" s="4"/>
      <c r="H343" s="4"/>
      <c r="I343" s="4"/>
      <c r="J343" s="2"/>
      <c r="K343" s="2"/>
      <c r="L343" s="2"/>
      <c r="M343" s="2"/>
      <c r="N343" s="165"/>
      <c r="O343" s="40"/>
      <c r="P343" s="40"/>
      <c r="Q343" s="165"/>
      <c r="R343" s="165"/>
      <c r="S343" s="165"/>
      <c r="T343" s="165"/>
      <c r="U343" s="40"/>
      <c r="V343" s="40"/>
      <c r="W343" s="165"/>
      <c r="X343" s="165"/>
      <c r="Y343" s="165"/>
      <c r="Z343" s="165"/>
      <c r="AA343" s="40"/>
      <c r="AB343" s="40"/>
      <c r="AC343" s="165"/>
      <c r="AD343" s="165"/>
      <c r="AE343" s="165"/>
      <c r="AF343" s="165"/>
      <c r="AG343" s="40"/>
      <c r="AH343" s="40"/>
      <c r="AI343" s="40"/>
      <c r="AJ343" s="40"/>
    </row>
    <row r="344" spans="1:36" ht="15.75" x14ac:dyDescent="0.25">
      <c r="C344" s="648"/>
      <c r="D344" s="271" t="s">
        <v>137</v>
      </c>
      <c r="E344" s="45" t="s">
        <v>1030</v>
      </c>
      <c r="F344" s="4"/>
      <c r="G344" s="4"/>
      <c r="H344" s="4"/>
      <c r="I344" s="4"/>
      <c r="J344" s="2"/>
      <c r="K344" s="2"/>
      <c r="L344" s="2"/>
      <c r="M344" s="2"/>
      <c r="N344" s="165"/>
      <c r="O344" s="40"/>
      <c r="P344" s="40"/>
      <c r="Q344" s="165"/>
      <c r="R344" s="165"/>
      <c r="S344" s="165"/>
      <c r="T344" s="165"/>
      <c r="U344" s="40"/>
      <c r="V344" s="40"/>
      <c r="W344" s="165"/>
      <c r="X344" s="165"/>
      <c r="Y344" s="165"/>
      <c r="Z344" s="165"/>
      <c r="AA344" s="40"/>
      <c r="AB344" s="40"/>
      <c r="AC344" s="165"/>
      <c r="AD344" s="165"/>
      <c r="AE344" s="165"/>
      <c r="AF344" s="165"/>
      <c r="AG344" s="40"/>
      <c r="AH344" s="40"/>
      <c r="AI344" s="40"/>
      <c r="AJ344" s="40"/>
    </row>
    <row r="345" spans="1:36" ht="15.75" x14ac:dyDescent="0.25">
      <c r="C345" s="648"/>
      <c r="D345" s="271" t="s">
        <v>139</v>
      </c>
      <c r="E345" s="45" t="s">
        <v>1031</v>
      </c>
      <c r="F345" s="4"/>
      <c r="G345" s="4"/>
      <c r="H345" s="4"/>
      <c r="I345" s="4"/>
      <c r="J345" s="2"/>
      <c r="K345" s="2"/>
      <c r="L345" s="2"/>
      <c r="M345" s="2"/>
      <c r="N345" s="165"/>
      <c r="O345" s="40"/>
      <c r="P345" s="40"/>
      <c r="Q345" s="165"/>
      <c r="R345" s="165"/>
      <c r="S345" s="165"/>
      <c r="T345" s="165"/>
      <c r="U345" s="40"/>
      <c r="V345" s="40"/>
      <c r="W345" s="165"/>
      <c r="X345" s="165"/>
      <c r="Y345" s="165"/>
      <c r="Z345" s="165"/>
      <c r="AA345" s="40"/>
      <c r="AB345" s="40"/>
      <c r="AC345" s="165"/>
      <c r="AD345" s="165"/>
      <c r="AE345" s="165"/>
      <c r="AF345" s="165"/>
      <c r="AG345" s="40"/>
      <c r="AH345" s="40"/>
      <c r="AI345" s="40"/>
      <c r="AJ345" s="40"/>
    </row>
    <row r="346" spans="1:36" ht="15.75" x14ac:dyDescent="0.25">
      <c r="C346" s="649"/>
      <c r="D346" s="271" t="s">
        <v>139</v>
      </c>
      <c r="E346" s="45" t="s">
        <v>1032</v>
      </c>
      <c r="F346" s="4"/>
      <c r="G346" s="4"/>
      <c r="H346" s="4"/>
      <c r="I346" s="4"/>
      <c r="J346" s="2"/>
      <c r="K346" s="2"/>
      <c r="L346" s="2"/>
      <c r="M346" s="2"/>
      <c r="N346" s="165"/>
      <c r="O346" s="40"/>
      <c r="P346" s="40"/>
      <c r="Q346" s="165"/>
      <c r="R346" s="165"/>
      <c r="S346" s="165"/>
      <c r="T346" s="165"/>
      <c r="U346" s="40"/>
      <c r="V346" s="40"/>
      <c r="W346" s="165"/>
      <c r="X346" s="165"/>
      <c r="Y346" s="165"/>
      <c r="Z346" s="165"/>
      <c r="AA346" s="40"/>
      <c r="AB346" s="40"/>
      <c r="AC346" s="165"/>
      <c r="AD346" s="165"/>
      <c r="AE346" s="165"/>
      <c r="AF346" s="165"/>
      <c r="AG346" s="40"/>
      <c r="AH346" s="40"/>
      <c r="AI346" s="40"/>
      <c r="AJ346" s="40"/>
    </row>
    <row r="347" spans="1:36" ht="15.75" x14ac:dyDescent="0.25">
      <c r="A347" s="161">
        <v>9</v>
      </c>
      <c r="C347" s="270">
        <v>84</v>
      </c>
      <c r="D347" s="273" t="s">
        <v>167</v>
      </c>
      <c r="E347" s="275" t="s">
        <v>7</v>
      </c>
      <c r="F347" s="4" t="s">
        <v>946</v>
      </c>
      <c r="G347" s="4" t="s">
        <v>820</v>
      </c>
      <c r="H347" s="4" t="s">
        <v>947</v>
      </c>
      <c r="I347" s="4" t="s">
        <v>851</v>
      </c>
      <c r="J347" s="2" t="s">
        <v>73</v>
      </c>
      <c r="K347" s="2" t="s">
        <v>617</v>
      </c>
      <c r="L347" s="280"/>
      <c r="M347" s="8" t="s">
        <v>349</v>
      </c>
      <c r="N347" s="165" t="s">
        <v>1215</v>
      </c>
      <c r="O347" s="40"/>
      <c r="P347" s="40"/>
      <c r="Q347" s="165" t="s">
        <v>1215</v>
      </c>
      <c r="R347" s="165"/>
      <c r="S347" s="165"/>
      <c r="T347" s="165"/>
      <c r="U347" s="40"/>
      <c r="V347" s="40"/>
      <c r="W347" s="165"/>
      <c r="X347" s="165" t="s">
        <v>1215</v>
      </c>
      <c r="Y347" s="165"/>
      <c r="Z347" s="165"/>
      <c r="AA347" s="40"/>
      <c r="AB347" s="40"/>
      <c r="AC347" s="165">
        <v>1</v>
      </c>
      <c r="AD347" s="165"/>
      <c r="AE347" s="165">
        <v>67</v>
      </c>
      <c r="AF347" s="165">
        <v>6</v>
      </c>
      <c r="AG347" s="40"/>
      <c r="AH347" s="40"/>
      <c r="AI347" s="40"/>
      <c r="AJ347" s="40"/>
    </row>
    <row r="348" spans="1:36" ht="15.75" x14ac:dyDescent="0.25">
      <c r="B348" s="161">
        <v>49</v>
      </c>
      <c r="C348" s="647">
        <v>85</v>
      </c>
      <c r="D348" s="273" t="s">
        <v>167</v>
      </c>
      <c r="E348" s="275" t="s">
        <v>751</v>
      </c>
      <c r="F348" s="4" t="s">
        <v>943</v>
      </c>
      <c r="G348" s="4" t="s">
        <v>823</v>
      </c>
      <c r="H348" s="4" t="s">
        <v>806</v>
      </c>
      <c r="I348" s="4" t="s">
        <v>772</v>
      </c>
      <c r="J348" s="2" t="s">
        <v>73</v>
      </c>
      <c r="K348" s="2" t="s">
        <v>737</v>
      </c>
      <c r="L348" s="2" t="s">
        <v>752</v>
      </c>
      <c r="M348" s="2"/>
      <c r="N348" s="165" t="s">
        <v>1215</v>
      </c>
      <c r="O348" s="40"/>
      <c r="P348" s="40"/>
      <c r="Q348" s="165" t="s">
        <v>1215</v>
      </c>
      <c r="R348" s="165"/>
      <c r="S348" s="165"/>
      <c r="T348" s="165"/>
      <c r="U348" s="40"/>
      <c r="V348" s="40"/>
      <c r="W348" s="165"/>
      <c r="X348" s="165" t="s">
        <v>1215</v>
      </c>
      <c r="Y348" s="165"/>
      <c r="Z348" s="165"/>
      <c r="AA348" s="40"/>
      <c r="AB348" s="40"/>
      <c r="AC348" s="165">
        <v>3</v>
      </c>
      <c r="AD348" s="165"/>
      <c r="AE348" s="165">
        <v>67</v>
      </c>
      <c r="AF348" s="165">
        <v>2</v>
      </c>
      <c r="AG348" s="40"/>
      <c r="AH348" s="40"/>
      <c r="AI348" s="40"/>
      <c r="AJ348" s="40"/>
    </row>
    <row r="349" spans="1:36" ht="15.75" x14ac:dyDescent="0.25">
      <c r="C349" s="648"/>
      <c r="D349" s="271" t="s">
        <v>137</v>
      </c>
      <c r="E349" s="45" t="s">
        <v>944</v>
      </c>
      <c r="F349" s="4"/>
      <c r="G349" s="4"/>
      <c r="H349" s="4"/>
      <c r="I349" s="4"/>
      <c r="J349" s="2"/>
      <c r="K349" s="2"/>
      <c r="L349" s="2"/>
      <c r="M349" s="2"/>
      <c r="N349" s="165"/>
      <c r="O349" s="40"/>
      <c r="P349" s="40"/>
      <c r="Q349" s="165"/>
      <c r="R349" s="165"/>
      <c r="S349" s="165"/>
      <c r="T349" s="165"/>
      <c r="U349" s="40"/>
      <c r="V349" s="40"/>
      <c r="W349" s="165"/>
      <c r="X349" s="165"/>
      <c r="Y349" s="165"/>
      <c r="Z349" s="165"/>
      <c r="AA349" s="40"/>
      <c r="AB349" s="40"/>
      <c r="AC349" s="165"/>
      <c r="AD349" s="165"/>
      <c r="AE349" s="165"/>
      <c r="AF349" s="165"/>
      <c r="AG349" s="40"/>
      <c r="AH349" s="40"/>
      <c r="AI349" s="40"/>
      <c r="AJ349" s="40"/>
    </row>
    <row r="350" spans="1:36" ht="15.75" x14ac:dyDescent="0.25">
      <c r="C350" s="649"/>
      <c r="D350" s="271" t="s">
        <v>620</v>
      </c>
      <c r="E350" s="45" t="s">
        <v>945</v>
      </c>
      <c r="F350" s="4"/>
      <c r="G350" s="4"/>
      <c r="H350" s="4"/>
      <c r="I350" s="4"/>
      <c r="J350" s="2"/>
      <c r="K350" s="2"/>
      <c r="L350" s="2"/>
      <c r="M350" s="2"/>
      <c r="N350" s="165"/>
      <c r="O350" s="40"/>
      <c r="P350" s="40"/>
      <c r="Q350" s="165"/>
      <c r="R350" s="165"/>
      <c r="S350" s="165"/>
      <c r="T350" s="165"/>
      <c r="U350" s="40"/>
      <c r="V350" s="40"/>
      <c r="W350" s="165"/>
      <c r="X350" s="165"/>
      <c r="Y350" s="165"/>
      <c r="Z350" s="165"/>
      <c r="AA350" s="40"/>
      <c r="AB350" s="40"/>
      <c r="AC350" s="165"/>
      <c r="AD350" s="165"/>
      <c r="AE350" s="165"/>
      <c r="AF350" s="165"/>
      <c r="AG350" s="40"/>
      <c r="AH350" s="40"/>
      <c r="AI350" s="40"/>
      <c r="AJ350" s="40"/>
    </row>
    <row r="351" spans="1:36" ht="15.75" x14ac:dyDescent="0.25">
      <c r="B351" s="161">
        <v>50</v>
      </c>
      <c r="C351" s="647">
        <v>86</v>
      </c>
      <c r="D351" s="273" t="s">
        <v>167</v>
      </c>
      <c r="E351" s="275" t="s">
        <v>753</v>
      </c>
      <c r="F351" s="2"/>
      <c r="G351" s="4" t="s">
        <v>824</v>
      </c>
      <c r="H351" s="4" t="s">
        <v>825</v>
      </c>
      <c r="I351" s="4" t="s">
        <v>772</v>
      </c>
      <c r="J351" s="2" t="s">
        <v>73</v>
      </c>
      <c r="K351" s="2" t="s">
        <v>754</v>
      </c>
      <c r="L351" s="2" t="s">
        <v>39</v>
      </c>
      <c r="M351" s="2"/>
      <c r="N351" s="165" t="s">
        <v>1215</v>
      </c>
      <c r="O351" s="40"/>
      <c r="P351" s="40"/>
      <c r="Q351" s="165" t="s">
        <v>1215</v>
      </c>
      <c r="R351" s="165"/>
      <c r="S351" s="165"/>
      <c r="T351" s="165"/>
      <c r="U351" s="40"/>
      <c r="V351" s="40"/>
      <c r="W351" s="165"/>
      <c r="X351" s="165" t="s">
        <v>1215</v>
      </c>
      <c r="Y351" s="165"/>
      <c r="Z351" s="165"/>
      <c r="AA351" s="40"/>
      <c r="AB351" s="40"/>
      <c r="AC351" s="165">
        <v>4</v>
      </c>
      <c r="AD351" s="165"/>
      <c r="AE351" s="165">
        <v>28</v>
      </c>
      <c r="AF351" s="165">
        <v>3</v>
      </c>
      <c r="AG351" s="40"/>
      <c r="AH351" s="40"/>
      <c r="AI351" s="40"/>
      <c r="AJ351" s="40"/>
    </row>
    <row r="352" spans="1:36" ht="15.75" x14ac:dyDescent="0.25">
      <c r="C352" s="648"/>
      <c r="D352" s="271" t="s">
        <v>137</v>
      </c>
      <c r="E352" s="45" t="s">
        <v>1026</v>
      </c>
      <c r="F352" s="2"/>
      <c r="G352" s="4"/>
      <c r="H352" s="4"/>
      <c r="I352" s="4"/>
      <c r="J352" s="2"/>
      <c r="K352" s="2"/>
      <c r="L352" s="2"/>
      <c r="M352" s="2"/>
      <c r="N352" s="165"/>
      <c r="O352" s="40"/>
      <c r="P352" s="40"/>
      <c r="Q352" s="165"/>
      <c r="R352" s="165"/>
      <c r="S352" s="165"/>
      <c r="T352" s="165"/>
      <c r="U352" s="40"/>
      <c r="V352" s="40"/>
      <c r="W352" s="165"/>
      <c r="X352" s="165"/>
      <c r="Y352" s="165"/>
      <c r="Z352" s="165"/>
      <c r="AA352" s="40"/>
      <c r="AB352" s="40"/>
      <c r="AC352" s="165"/>
      <c r="AD352" s="165"/>
      <c r="AE352" s="165"/>
      <c r="AF352" s="165"/>
      <c r="AG352" s="40"/>
      <c r="AH352" s="40"/>
      <c r="AI352" s="40"/>
      <c r="AJ352" s="40"/>
    </row>
    <row r="353" spans="2:36" ht="15.75" x14ac:dyDescent="0.25">
      <c r="C353" s="648"/>
      <c r="D353" s="271" t="s">
        <v>620</v>
      </c>
      <c r="E353" s="45" t="s">
        <v>1027</v>
      </c>
      <c r="F353" s="2"/>
      <c r="G353" s="4"/>
      <c r="H353" s="4"/>
      <c r="I353" s="4"/>
      <c r="J353" s="2"/>
      <c r="K353" s="2"/>
      <c r="L353" s="2"/>
      <c r="M353" s="2"/>
      <c r="N353" s="165"/>
      <c r="O353" s="40"/>
      <c r="P353" s="40"/>
      <c r="Q353" s="165"/>
      <c r="R353" s="165"/>
      <c r="S353" s="165"/>
      <c r="T353" s="165"/>
      <c r="U353" s="40"/>
      <c r="V353" s="40"/>
      <c r="W353" s="165"/>
      <c r="X353" s="165"/>
      <c r="Y353" s="165"/>
      <c r="Z353" s="165"/>
      <c r="AA353" s="40"/>
      <c r="AB353" s="40"/>
      <c r="AC353" s="165"/>
      <c r="AD353" s="165"/>
      <c r="AE353" s="165"/>
      <c r="AF353" s="165"/>
      <c r="AG353" s="40"/>
      <c r="AH353" s="40"/>
      <c r="AI353" s="40"/>
      <c r="AJ353" s="40"/>
    </row>
    <row r="354" spans="2:36" ht="15.75" x14ac:dyDescent="0.25">
      <c r="C354" s="649"/>
      <c r="D354" s="271" t="s">
        <v>139</v>
      </c>
      <c r="E354" s="45" t="s">
        <v>1028</v>
      </c>
      <c r="F354" s="2"/>
      <c r="G354" s="4"/>
      <c r="H354" s="4"/>
      <c r="I354" s="4"/>
      <c r="J354" s="2"/>
      <c r="K354" s="2"/>
      <c r="L354" s="2"/>
      <c r="M354" s="2"/>
      <c r="N354" s="165"/>
      <c r="O354" s="40"/>
      <c r="P354" s="40"/>
      <c r="Q354" s="165"/>
      <c r="R354" s="165"/>
      <c r="S354" s="165"/>
      <c r="T354" s="165"/>
      <c r="U354" s="40"/>
      <c r="V354" s="40"/>
      <c r="W354" s="165"/>
      <c r="X354" s="165"/>
      <c r="Y354" s="165"/>
      <c r="Z354" s="165"/>
      <c r="AA354" s="40"/>
      <c r="AB354" s="40"/>
      <c r="AC354" s="165"/>
      <c r="AD354" s="165"/>
      <c r="AE354" s="165"/>
      <c r="AF354" s="165"/>
      <c r="AG354" s="40"/>
      <c r="AH354" s="40"/>
      <c r="AI354" s="40"/>
      <c r="AJ354" s="40"/>
    </row>
    <row r="355" spans="2:36" ht="15.75" x14ac:dyDescent="0.25">
      <c r="B355" s="161">
        <v>88</v>
      </c>
      <c r="C355" s="647">
        <v>87</v>
      </c>
      <c r="D355" s="273" t="s">
        <v>446</v>
      </c>
      <c r="E355" s="275" t="s">
        <v>755</v>
      </c>
      <c r="F355" s="4" t="s">
        <v>1038</v>
      </c>
      <c r="G355" s="4" t="s">
        <v>826</v>
      </c>
      <c r="H355" s="4" t="s">
        <v>771</v>
      </c>
      <c r="I355" s="4" t="s">
        <v>772</v>
      </c>
      <c r="J355" s="2" t="s">
        <v>1078</v>
      </c>
      <c r="K355" s="2" t="s">
        <v>595</v>
      </c>
      <c r="L355" s="2" t="s">
        <v>756</v>
      </c>
      <c r="M355" s="2"/>
      <c r="N355" s="165" t="s">
        <v>1215</v>
      </c>
      <c r="O355" s="40"/>
      <c r="P355" s="40"/>
      <c r="Q355" s="165" t="s">
        <v>1215</v>
      </c>
      <c r="R355" s="165"/>
      <c r="S355" s="165"/>
      <c r="T355" s="165"/>
      <c r="U355" s="40"/>
      <c r="V355" s="40"/>
      <c r="W355" s="165" t="s">
        <v>1215</v>
      </c>
      <c r="X355" s="165"/>
      <c r="Y355" s="165"/>
      <c r="Z355" s="165"/>
      <c r="AA355" s="40"/>
      <c r="AB355" s="40"/>
      <c r="AC355" s="165">
        <v>6</v>
      </c>
      <c r="AD355" s="165"/>
      <c r="AE355" s="165">
        <v>67</v>
      </c>
      <c r="AF355" s="165">
        <v>3</v>
      </c>
      <c r="AG355" s="40"/>
      <c r="AH355" s="40"/>
      <c r="AI355" s="40"/>
      <c r="AJ355" s="40"/>
    </row>
    <row r="356" spans="2:36" ht="15.75" x14ac:dyDescent="0.25">
      <c r="C356" s="648"/>
      <c r="D356" s="271" t="s">
        <v>238</v>
      </c>
      <c r="E356" s="45" t="s">
        <v>1021</v>
      </c>
      <c r="F356" s="2"/>
      <c r="G356" s="4"/>
      <c r="H356" s="4"/>
      <c r="I356" s="4"/>
      <c r="J356" s="2"/>
      <c r="K356" s="2"/>
      <c r="L356" s="2"/>
      <c r="M356" s="2"/>
      <c r="N356" s="165"/>
      <c r="O356" s="40"/>
      <c r="P356" s="40"/>
      <c r="Q356" s="165"/>
      <c r="R356" s="165"/>
      <c r="S356" s="165"/>
      <c r="T356" s="165"/>
      <c r="U356" s="40"/>
      <c r="V356" s="40"/>
      <c r="W356" s="165"/>
      <c r="X356" s="165"/>
      <c r="Y356" s="165"/>
      <c r="Z356" s="165"/>
      <c r="AA356" s="40"/>
      <c r="AB356" s="40"/>
      <c r="AC356" s="165"/>
      <c r="AD356" s="165"/>
      <c r="AE356" s="165"/>
      <c r="AF356" s="194"/>
      <c r="AG356" s="170"/>
      <c r="AH356" s="40"/>
      <c r="AI356" s="40"/>
      <c r="AJ356" s="40"/>
    </row>
    <row r="357" spans="2:36" ht="15.75" x14ac:dyDescent="0.25">
      <c r="C357" s="648"/>
      <c r="D357" s="271" t="s">
        <v>250</v>
      </c>
      <c r="E357" s="45" t="s">
        <v>1022</v>
      </c>
      <c r="F357" s="2"/>
      <c r="G357" s="4"/>
      <c r="H357" s="4"/>
      <c r="I357" s="4"/>
      <c r="J357" s="2"/>
      <c r="K357" s="2"/>
      <c r="L357" s="2"/>
      <c r="M357" s="2"/>
      <c r="N357" s="165"/>
      <c r="O357" s="40"/>
      <c r="P357" s="40"/>
      <c r="Q357" s="165"/>
      <c r="R357" s="165"/>
      <c r="S357" s="165"/>
      <c r="T357" s="165"/>
      <c r="U357" s="40"/>
      <c r="V357" s="40"/>
      <c r="W357" s="165"/>
      <c r="X357" s="165"/>
      <c r="Y357" s="165"/>
      <c r="Z357" s="165"/>
      <c r="AA357" s="40"/>
      <c r="AB357" s="40"/>
      <c r="AC357" s="165"/>
      <c r="AD357" s="165"/>
      <c r="AE357" s="165"/>
      <c r="AF357" s="194"/>
      <c r="AG357" s="170"/>
      <c r="AH357" s="40"/>
      <c r="AI357" s="40"/>
      <c r="AJ357" s="40"/>
    </row>
    <row r="358" spans="2:36" ht="15.75" x14ac:dyDescent="0.25">
      <c r="C358" s="648"/>
      <c r="D358" s="271" t="s">
        <v>213</v>
      </c>
      <c r="E358" s="45" t="s">
        <v>1023</v>
      </c>
      <c r="F358" s="2"/>
      <c r="G358" s="4"/>
      <c r="H358" s="4"/>
      <c r="I358" s="4"/>
      <c r="J358" s="2"/>
      <c r="K358" s="2"/>
      <c r="L358" s="2"/>
      <c r="M358" s="2"/>
      <c r="N358" s="165"/>
      <c r="O358" s="40"/>
      <c r="P358" s="40"/>
      <c r="Q358" s="165"/>
      <c r="R358" s="165"/>
      <c r="S358" s="165"/>
      <c r="T358" s="165"/>
      <c r="U358" s="40"/>
      <c r="V358" s="40"/>
      <c r="W358" s="165"/>
      <c r="X358" s="165"/>
      <c r="Y358" s="165"/>
      <c r="Z358" s="165"/>
      <c r="AA358" s="40"/>
      <c r="AB358" s="40"/>
      <c r="AC358" s="165"/>
      <c r="AD358" s="165"/>
      <c r="AE358" s="165"/>
      <c r="AF358" s="194"/>
      <c r="AG358" s="170"/>
      <c r="AH358" s="40"/>
      <c r="AI358" s="40"/>
      <c r="AJ358" s="40"/>
    </row>
    <row r="359" spans="2:36" ht="15.75" x14ac:dyDescent="0.25">
      <c r="C359" s="648"/>
      <c r="D359" s="271" t="s">
        <v>139</v>
      </c>
      <c r="E359" s="45" t="s">
        <v>1024</v>
      </c>
      <c r="F359" s="2"/>
      <c r="G359" s="4"/>
      <c r="H359" s="4"/>
      <c r="I359" s="4"/>
      <c r="J359" s="2"/>
      <c r="K359" s="2"/>
      <c r="L359" s="2"/>
      <c r="M359" s="2"/>
      <c r="N359" s="165"/>
      <c r="O359" s="40"/>
      <c r="P359" s="40"/>
      <c r="Q359" s="165"/>
      <c r="R359" s="165"/>
      <c r="S359" s="165"/>
      <c r="T359" s="165"/>
      <c r="U359" s="40"/>
      <c r="V359" s="40"/>
      <c r="W359" s="165"/>
      <c r="X359" s="165"/>
      <c r="Y359" s="165"/>
      <c r="Z359" s="165"/>
      <c r="AA359" s="40"/>
      <c r="AB359" s="40"/>
      <c r="AC359" s="165"/>
      <c r="AD359" s="165"/>
      <c r="AE359" s="165"/>
      <c r="AF359" s="194"/>
      <c r="AG359" s="170"/>
      <c r="AH359" s="40"/>
      <c r="AI359" s="40"/>
      <c r="AJ359" s="40"/>
    </row>
    <row r="360" spans="2:36" ht="15.75" x14ac:dyDescent="0.25">
      <c r="C360" s="649"/>
      <c r="D360" s="271" t="s">
        <v>139</v>
      </c>
      <c r="E360" s="45" t="s">
        <v>1025</v>
      </c>
      <c r="F360" s="2"/>
      <c r="G360" s="4"/>
      <c r="H360" s="4"/>
      <c r="I360" s="4"/>
      <c r="J360" s="2"/>
      <c r="K360" s="2"/>
      <c r="L360" s="2"/>
      <c r="M360" s="2"/>
      <c r="N360" s="165"/>
      <c r="O360" s="40"/>
      <c r="P360" s="40"/>
      <c r="Q360" s="165"/>
      <c r="R360" s="165"/>
      <c r="S360" s="165"/>
      <c r="T360" s="165"/>
      <c r="U360" s="40"/>
      <c r="V360" s="40"/>
      <c r="W360" s="165"/>
      <c r="X360" s="165"/>
      <c r="Y360" s="165"/>
      <c r="Z360" s="165"/>
      <c r="AA360" s="40"/>
      <c r="AB360" s="40"/>
      <c r="AC360" s="165"/>
      <c r="AD360" s="165"/>
      <c r="AE360" s="165"/>
      <c r="AF360" s="194"/>
      <c r="AG360" s="170"/>
      <c r="AH360" s="40"/>
      <c r="AI360" s="40"/>
      <c r="AJ360" s="40"/>
    </row>
    <row r="361" spans="2:36" ht="15.75" x14ac:dyDescent="0.25">
      <c r="B361" s="161">
        <v>89</v>
      </c>
      <c r="C361" s="647">
        <v>88</v>
      </c>
      <c r="D361" s="273" t="s">
        <v>167</v>
      </c>
      <c r="E361" s="275" t="s">
        <v>757</v>
      </c>
      <c r="F361" s="4" t="s">
        <v>970</v>
      </c>
      <c r="G361" s="4" t="s">
        <v>827</v>
      </c>
      <c r="H361" s="4" t="s">
        <v>828</v>
      </c>
      <c r="I361" s="4" t="s">
        <v>787</v>
      </c>
      <c r="J361" s="2" t="s">
        <v>73</v>
      </c>
      <c r="K361" s="2" t="s">
        <v>758</v>
      </c>
      <c r="L361" s="2" t="s">
        <v>759</v>
      </c>
      <c r="M361" s="2"/>
      <c r="N361" s="165" t="s">
        <v>1215</v>
      </c>
      <c r="O361" s="40"/>
      <c r="P361" s="40"/>
      <c r="Q361" s="165" t="s">
        <v>1215</v>
      </c>
      <c r="R361" s="165"/>
      <c r="S361" s="165"/>
      <c r="T361" s="165"/>
      <c r="U361" s="40"/>
      <c r="V361" s="40"/>
      <c r="W361" s="165"/>
      <c r="X361" s="165" t="s">
        <v>1215</v>
      </c>
      <c r="Y361" s="165"/>
      <c r="Z361" s="165"/>
      <c r="AA361" s="40"/>
      <c r="AB361" s="40"/>
      <c r="AC361" s="165">
        <v>5</v>
      </c>
      <c r="AD361" s="165"/>
      <c r="AE361" s="165">
        <v>28</v>
      </c>
      <c r="AF361" s="194">
        <v>2</v>
      </c>
      <c r="AG361" s="170"/>
      <c r="AH361" s="40"/>
      <c r="AI361" s="40"/>
      <c r="AJ361" s="40"/>
    </row>
    <row r="362" spans="2:36" ht="15.75" x14ac:dyDescent="0.25">
      <c r="C362" s="648"/>
      <c r="D362" s="271" t="s">
        <v>137</v>
      </c>
      <c r="E362" s="45" t="s">
        <v>966</v>
      </c>
      <c r="F362" s="4"/>
      <c r="G362" s="4"/>
      <c r="H362" s="4"/>
      <c r="I362" s="2"/>
      <c r="J362" s="4"/>
      <c r="K362" s="2"/>
      <c r="L362" s="2"/>
      <c r="M362" s="2"/>
      <c r="N362" s="165"/>
      <c r="O362" s="40"/>
      <c r="P362" s="40"/>
      <c r="Q362" s="165"/>
      <c r="R362" s="165"/>
      <c r="S362" s="165"/>
      <c r="T362" s="165"/>
      <c r="U362" s="40"/>
      <c r="V362" s="40"/>
      <c r="W362" s="165"/>
      <c r="X362" s="165"/>
      <c r="Y362" s="165"/>
      <c r="Z362" s="165"/>
      <c r="AA362" s="40"/>
      <c r="AB362" s="40"/>
      <c r="AC362" s="165"/>
      <c r="AD362" s="165"/>
      <c r="AE362" s="165"/>
      <c r="AF362" s="194"/>
      <c r="AG362" s="170"/>
      <c r="AH362" s="40"/>
      <c r="AI362" s="40"/>
      <c r="AJ362" s="40"/>
    </row>
    <row r="363" spans="2:36" ht="15.75" x14ac:dyDescent="0.25">
      <c r="C363" s="648"/>
      <c r="D363" s="271" t="s">
        <v>139</v>
      </c>
      <c r="E363" s="45" t="s">
        <v>967</v>
      </c>
      <c r="F363" s="4"/>
      <c r="G363" s="4"/>
      <c r="H363" s="4"/>
      <c r="I363" s="2"/>
      <c r="J363" s="4"/>
      <c r="K363" s="2"/>
      <c r="L363" s="2"/>
      <c r="M363" s="2"/>
      <c r="N363" s="165"/>
      <c r="O363" s="40"/>
      <c r="P363" s="40"/>
      <c r="Q363" s="165"/>
      <c r="R363" s="165"/>
      <c r="S363" s="165"/>
      <c r="T363" s="165"/>
      <c r="U363" s="40"/>
      <c r="V363" s="40"/>
      <c r="W363" s="165"/>
      <c r="X363" s="165"/>
      <c r="Y363" s="165"/>
      <c r="Z363" s="165"/>
      <c r="AA363" s="40"/>
      <c r="AB363" s="40"/>
      <c r="AC363" s="165"/>
      <c r="AD363" s="165"/>
      <c r="AE363" s="165"/>
      <c r="AF363" s="194"/>
      <c r="AG363" s="170"/>
      <c r="AH363" s="40"/>
      <c r="AI363" s="40"/>
      <c r="AJ363" s="40"/>
    </row>
    <row r="364" spans="2:36" ht="15.75" x14ac:dyDescent="0.25">
      <c r="C364" s="648"/>
      <c r="D364" s="271" t="s">
        <v>139</v>
      </c>
      <c r="E364" s="45" t="s">
        <v>968</v>
      </c>
      <c r="F364" s="4"/>
      <c r="G364" s="4"/>
      <c r="H364" s="4"/>
      <c r="I364" s="2"/>
      <c r="J364" s="4"/>
      <c r="K364" s="2"/>
      <c r="L364" s="2"/>
      <c r="M364" s="2"/>
      <c r="N364" s="165"/>
      <c r="O364" s="40"/>
      <c r="P364" s="40"/>
      <c r="Q364" s="165"/>
      <c r="R364" s="165"/>
      <c r="S364" s="165"/>
      <c r="T364" s="165"/>
      <c r="U364" s="40"/>
      <c r="V364" s="40"/>
      <c r="W364" s="165"/>
      <c r="X364" s="165"/>
      <c r="Y364" s="165"/>
      <c r="Z364" s="165"/>
      <c r="AA364" s="40"/>
      <c r="AB364" s="40"/>
      <c r="AC364" s="165"/>
      <c r="AD364" s="165"/>
      <c r="AE364" s="165"/>
      <c r="AF364" s="194"/>
      <c r="AG364" s="170"/>
      <c r="AH364" s="40"/>
      <c r="AI364" s="40"/>
      <c r="AJ364" s="40"/>
    </row>
    <row r="365" spans="2:36" ht="15.75" x14ac:dyDescent="0.25">
      <c r="C365" s="649"/>
      <c r="D365" s="271" t="s">
        <v>139</v>
      </c>
      <c r="E365" s="45" t="s">
        <v>969</v>
      </c>
      <c r="F365" s="4"/>
      <c r="G365" s="4"/>
      <c r="H365" s="4"/>
      <c r="I365" s="2"/>
      <c r="J365" s="4"/>
      <c r="K365" s="2"/>
      <c r="L365" s="2"/>
      <c r="M365" s="2"/>
      <c r="N365" s="165"/>
      <c r="O365" s="40"/>
      <c r="P365" s="40"/>
      <c r="Q365" s="165"/>
      <c r="R365" s="165"/>
      <c r="S365" s="165"/>
      <c r="T365" s="165"/>
      <c r="U365" s="40"/>
      <c r="V365" s="40"/>
      <c r="W365" s="165"/>
      <c r="X365" s="165"/>
      <c r="Y365" s="165"/>
      <c r="Z365" s="165"/>
      <c r="AA365" s="40"/>
      <c r="AB365" s="40"/>
      <c r="AC365" s="165"/>
      <c r="AD365" s="165"/>
      <c r="AE365" s="165"/>
      <c r="AF365" s="194"/>
      <c r="AG365" s="170"/>
      <c r="AH365" s="40"/>
      <c r="AI365" s="40"/>
      <c r="AJ365" s="40"/>
    </row>
    <row r="366" spans="2:36" ht="15.75" x14ac:dyDescent="0.25">
      <c r="B366" s="161">
        <v>90</v>
      </c>
      <c r="C366" s="647">
        <v>89</v>
      </c>
      <c r="D366" s="273" t="s">
        <v>167</v>
      </c>
      <c r="E366" s="275" t="s">
        <v>760</v>
      </c>
      <c r="F366" s="4" t="s">
        <v>971</v>
      </c>
      <c r="G366" s="4" t="s">
        <v>829</v>
      </c>
      <c r="H366" s="4" t="s">
        <v>830</v>
      </c>
      <c r="I366" s="4" t="s">
        <v>772</v>
      </c>
      <c r="J366" s="2" t="s">
        <v>73</v>
      </c>
      <c r="K366" s="2" t="s">
        <v>761</v>
      </c>
      <c r="L366" s="2" t="s">
        <v>762</v>
      </c>
      <c r="M366" s="2"/>
      <c r="N366" s="165" t="s">
        <v>1215</v>
      </c>
      <c r="O366" s="40"/>
      <c r="P366" s="40"/>
      <c r="Q366" s="165" t="s">
        <v>1215</v>
      </c>
      <c r="R366" s="165"/>
      <c r="S366" s="165"/>
      <c r="T366" s="165"/>
      <c r="U366" s="40"/>
      <c r="V366" s="40"/>
      <c r="W366" s="165"/>
      <c r="X366" s="165" t="s">
        <v>1215</v>
      </c>
      <c r="Y366" s="165"/>
      <c r="Z366" s="165"/>
      <c r="AA366" s="40"/>
      <c r="AB366" s="40"/>
      <c r="AC366" s="165">
        <v>4</v>
      </c>
      <c r="AD366" s="165"/>
      <c r="AE366" s="165">
        <v>28</v>
      </c>
      <c r="AF366" s="165">
        <v>2</v>
      </c>
      <c r="AG366" s="40"/>
      <c r="AH366" s="40"/>
      <c r="AI366" s="40"/>
      <c r="AJ366" s="40"/>
    </row>
    <row r="367" spans="2:36" ht="15.75" x14ac:dyDescent="0.25">
      <c r="C367" s="648"/>
      <c r="D367" s="271" t="s">
        <v>238</v>
      </c>
      <c r="E367" s="45" t="s">
        <v>974</v>
      </c>
      <c r="F367" s="4"/>
      <c r="G367" s="4"/>
      <c r="H367" s="4"/>
      <c r="I367" s="2"/>
      <c r="J367" s="4"/>
      <c r="K367" s="2"/>
      <c r="L367" s="2"/>
      <c r="M367" s="2"/>
      <c r="N367" s="165"/>
      <c r="O367" s="40"/>
      <c r="P367" s="40"/>
      <c r="Q367" s="165"/>
      <c r="R367" s="165"/>
      <c r="S367" s="165"/>
      <c r="T367" s="165"/>
      <c r="U367" s="40"/>
      <c r="V367" s="40"/>
      <c r="W367" s="165"/>
      <c r="X367" s="165"/>
      <c r="Y367" s="165"/>
      <c r="Z367" s="165"/>
      <c r="AA367" s="40"/>
      <c r="AB367" s="40"/>
      <c r="AC367" s="165"/>
      <c r="AD367" s="165"/>
      <c r="AE367" s="165"/>
      <c r="AF367" s="165"/>
      <c r="AG367" s="40"/>
      <c r="AH367" s="40"/>
      <c r="AI367" s="40"/>
      <c r="AJ367" s="40"/>
    </row>
    <row r="368" spans="2:36" ht="15.75" x14ac:dyDescent="0.25">
      <c r="C368" s="648"/>
      <c r="D368" s="271" t="s">
        <v>956</v>
      </c>
      <c r="E368" s="45" t="s">
        <v>973</v>
      </c>
      <c r="F368" s="4"/>
      <c r="G368" s="4"/>
      <c r="H368" s="4"/>
      <c r="I368" s="2"/>
      <c r="J368" s="4"/>
      <c r="K368" s="2"/>
      <c r="L368" s="2"/>
      <c r="M368" s="2"/>
      <c r="N368" s="165"/>
      <c r="O368" s="40"/>
      <c r="P368" s="40"/>
      <c r="Q368" s="165"/>
      <c r="R368" s="165"/>
      <c r="S368" s="165"/>
      <c r="T368" s="165"/>
      <c r="U368" s="40"/>
      <c r="V368" s="40"/>
      <c r="W368" s="165"/>
      <c r="X368" s="165"/>
      <c r="Y368" s="165"/>
      <c r="Z368" s="165"/>
      <c r="AA368" s="40"/>
      <c r="AB368" s="40"/>
      <c r="AC368" s="165"/>
      <c r="AD368" s="165"/>
      <c r="AE368" s="165"/>
      <c r="AF368" s="165"/>
      <c r="AG368" s="40"/>
      <c r="AH368" s="40"/>
      <c r="AI368" s="40"/>
      <c r="AJ368" s="40"/>
    </row>
    <row r="369" spans="2:36" ht="15.75" x14ac:dyDescent="0.25">
      <c r="C369" s="649"/>
      <c r="D369" s="271" t="s">
        <v>588</v>
      </c>
      <c r="E369" s="45" t="s">
        <v>972</v>
      </c>
      <c r="F369" s="4"/>
      <c r="G369" s="4"/>
      <c r="H369" s="4"/>
      <c r="I369" s="2"/>
      <c r="J369" s="4"/>
      <c r="K369" s="2"/>
      <c r="L369" s="2"/>
      <c r="M369" s="2"/>
      <c r="N369" s="165"/>
      <c r="O369" s="40"/>
      <c r="P369" s="40"/>
      <c r="Q369" s="165"/>
      <c r="R369" s="165"/>
      <c r="S369" s="165"/>
      <c r="T369" s="165"/>
      <c r="U369" s="40"/>
      <c r="V369" s="40"/>
      <c r="W369" s="165"/>
      <c r="X369" s="165"/>
      <c r="Y369" s="165"/>
      <c r="Z369" s="165"/>
      <c r="AA369" s="40"/>
      <c r="AB369" s="40"/>
      <c r="AC369" s="165"/>
      <c r="AD369" s="165"/>
      <c r="AE369" s="165"/>
      <c r="AF369" s="165"/>
      <c r="AG369" s="40"/>
      <c r="AH369" s="40"/>
      <c r="AI369" s="40"/>
      <c r="AJ369" s="40"/>
    </row>
    <row r="370" spans="2:36" ht="15.75" x14ac:dyDescent="0.25">
      <c r="B370" s="161">
        <v>51</v>
      </c>
      <c r="C370" s="647">
        <v>90</v>
      </c>
      <c r="D370" s="273" t="s">
        <v>167</v>
      </c>
      <c r="E370" s="275" t="s">
        <v>763</v>
      </c>
      <c r="F370" s="4" t="s">
        <v>980</v>
      </c>
      <c r="G370" s="4" t="s">
        <v>831</v>
      </c>
      <c r="H370" s="4" t="s">
        <v>832</v>
      </c>
      <c r="I370" s="4" t="s">
        <v>772</v>
      </c>
      <c r="J370" s="2" t="s">
        <v>73</v>
      </c>
      <c r="K370" s="2" t="s">
        <v>764</v>
      </c>
      <c r="L370" s="2" t="s">
        <v>349</v>
      </c>
      <c r="M370" s="2"/>
      <c r="N370" s="165" t="s">
        <v>1215</v>
      </c>
      <c r="O370" s="40"/>
      <c r="P370" s="40"/>
      <c r="Q370" s="165" t="s">
        <v>1215</v>
      </c>
      <c r="R370" s="165"/>
      <c r="S370" s="165"/>
      <c r="T370" s="165"/>
      <c r="U370" s="40"/>
      <c r="V370" s="40"/>
      <c r="W370" s="165"/>
      <c r="X370" s="165" t="s">
        <v>1215</v>
      </c>
      <c r="Y370" s="165"/>
      <c r="Z370" s="165"/>
      <c r="AA370" s="40"/>
      <c r="AB370" s="40"/>
      <c r="AC370" s="165">
        <v>5</v>
      </c>
      <c r="AD370" s="165"/>
      <c r="AE370" s="165">
        <v>54</v>
      </c>
      <c r="AF370" s="165">
        <v>2</v>
      </c>
      <c r="AG370" s="40"/>
      <c r="AH370" s="40"/>
      <c r="AI370" s="40"/>
      <c r="AJ370" s="40"/>
    </row>
    <row r="371" spans="2:36" ht="15.75" x14ac:dyDescent="0.25">
      <c r="C371" s="648"/>
      <c r="D371" s="271" t="s">
        <v>137</v>
      </c>
      <c r="E371" s="45" t="s">
        <v>975</v>
      </c>
      <c r="F371" s="2"/>
      <c r="G371" s="4"/>
      <c r="H371" s="4"/>
      <c r="I371" s="4"/>
      <c r="J371" s="4"/>
      <c r="K371" s="2"/>
      <c r="L371" s="2"/>
      <c r="M371" s="2"/>
      <c r="N371" s="165"/>
      <c r="O371" s="40"/>
      <c r="P371" s="40"/>
      <c r="Q371" s="165"/>
      <c r="R371" s="165"/>
      <c r="S371" s="165"/>
      <c r="T371" s="165"/>
      <c r="U371" s="40"/>
      <c r="V371" s="40"/>
      <c r="W371" s="165"/>
      <c r="X371" s="165"/>
      <c r="Y371" s="165"/>
      <c r="Z371" s="165"/>
      <c r="AA371" s="40"/>
      <c r="AB371" s="40"/>
      <c r="AC371" s="165"/>
      <c r="AD371" s="165"/>
      <c r="AE371" s="165"/>
      <c r="AF371" s="165"/>
      <c r="AG371" s="40"/>
      <c r="AH371" s="40"/>
      <c r="AI371" s="40"/>
      <c r="AJ371" s="40"/>
    </row>
    <row r="372" spans="2:36" ht="15.75" x14ac:dyDescent="0.25">
      <c r="C372" s="648"/>
      <c r="D372" s="271" t="s">
        <v>976</v>
      </c>
      <c r="E372" s="45" t="s">
        <v>977</v>
      </c>
      <c r="F372" s="2"/>
      <c r="G372" s="4"/>
      <c r="H372" s="4"/>
      <c r="I372" s="4"/>
      <c r="J372" s="4"/>
      <c r="K372" s="2"/>
      <c r="L372" s="2"/>
      <c r="M372" s="2"/>
      <c r="N372" s="165"/>
      <c r="O372" s="40"/>
      <c r="P372" s="40"/>
      <c r="Q372" s="165"/>
      <c r="R372" s="165"/>
      <c r="S372" s="165"/>
      <c r="T372" s="165"/>
      <c r="U372" s="40"/>
      <c r="V372" s="40"/>
      <c r="W372" s="165"/>
      <c r="X372" s="165"/>
      <c r="Y372" s="165"/>
      <c r="Z372" s="165"/>
      <c r="AA372" s="40"/>
      <c r="AB372" s="40"/>
      <c r="AC372" s="165"/>
      <c r="AD372" s="165"/>
      <c r="AE372" s="165"/>
      <c r="AF372" s="165"/>
      <c r="AG372" s="40"/>
      <c r="AH372" s="40"/>
      <c r="AI372" s="40"/>
      <c r="AJ372" s="40"/>
    </row>
    <row r="373" spans="2:36" ht="15.75" x14ac:dyDescent="0.25">
      <c r="C373" s="648"/>
      <c r="D373" s="271" t="s">
        <v>139</v>
      </c>
      <c r="E373" s="45" t="s">
        <v>979</v>
      </c>
      <c r="F373" s="2"/>
      <c r="G373" s="4"/>
      <c r="H373" s="4"/>
      <c r="I373" s="4"/>
      <c r="J373" s="4"/>
      <c r="K373" s="2"/>
      <c r="L373" s="2"/>
      <c r="M373" s="2"/>
      <c r="N373" s="165"/>
      <c r="O373" s="40"/>
      <c r="P373" s="40"/>
      <c r="Q373" s="165"/>
      <c r="R373" s="165"/>
      <c r="S373" s="165"/>
      <c r="T373" s="165"/>
      <c r="U373" s="40"/>
      <c r="V373" s="40"/>
      <c r="W373" s="165"/>
      <c r="X373" s="165"/>
      <c r="Y373" s="165"/>
      <c r="Z373" s="165"/>
      <c r="AA373" s="40"/>
      <c r="AB373" s="40"/>
      <c r="AC373" s="165"/>
      <c r="AD373" s="165"/>
      <c r="AE373" s="165"/>
      <c r="AF373" s="165"/>
      <c r="AG373" s="40"/>
      <c r="AH373" s="40"/>
      <c r="AI373" s="40"/>
      <c r="AJ373" s="40"/>
    </row>
    <row r="374" spans="2:36" ht="15.75" x14ac:dyDescent="0.25">
      <c r="C374" s="649"/>
      <c r="D374" s="271" t="s">
        <v>139</v>
      </c>
      <c r="E374" s="45" t="s">
        <v>978</v>
      </c>
      <c r="F374" s="2"/>
      <c r="G374" s="4"/>
      <c r="H374" s="4"/>
      <c r="I374" s="4"/>
      <c r="J374" s="4"/>
      <c r="K374" s="2"/>
      <c r="L374" s="2"/>
      <c r="M374" s="2"/>
      <c r="N374" s="165"/>
      <c r="O374" s="40"/>
      <c r="P374" s="40"/>
      <c r="Q374" s="165"/>
      <c r="R374" s="165"/>
      <c r="S374" s="165"/>
      <c r="T374" s="165"/>
      <c r="U374" s="40"/>
      <c r="V374" s="40"/>
      <c r="W374" s="165"/>
      <c r="X374" s="165"/>
      <c r="Y374" s="165"/>
      <c r="Z374" s="165"/>
      <c r="AA374" s="40"/>
      <c r="AB374" s="40"/>
      <c r="AC374" s="165"/>
      <c r="AD374" s="165"/>
      <c r="AE374" s="165"/>
      <c r="AF374" s="165"/>
      <c r="AG374" s="40"/>
      <c r="AH374" s="40"/>
      <c r="AI374" s="40"/>
      <c r="AJ374" s="40"/>
    </row>
    <row r="375" spans="2:36" ht="15.75" x14ac:dyDescent="0.25">
      <c r="B375" s="161">
        <v>52</v>
      </c>
      <c r="C375" s="647">
        <v>91</v>
      </c>
      <c r="D375" s="273" t="s">
        <v>167</v>
      </c>
      <c r="E375" s="275" t="s">
        <v>765</v>
      </c>
      <c r="F375" s="4" t="s">
        <v>984</v>
      </c>
      <c r="G375" s="4" t="s">
        <v>833</v>
      </c>
      <c r="H375" s="4" t="s">
        <v>834</v>
      </c>
      <c r="I375" s="4" t="s">
        <v>778</v>
      </c>
      <c r="J375" s="2" t="s">
        <v>73</v>
      </c>
      <c r="K375" s="2" t="s">
        <v>764</v>
      </c>
      <c r="L375" s="2" t="s">
        <v>766</v>
      </c>
      <c r="M375" s="2"/>
      <c r="N375" s="165" t="s">
        <v>1215</v>
      </c>
      <c r="O375" s="40"/>
      <c r="P375" s="40"/>
      <c r="Q375" s="165" t="s">
        <v>1215</v>
      </c>
      <c r="R375" s="165"/>
      <c r="S375" s="165"/>
      <c r="T375" s="165"/>
      <c r="U375" s="40"/>
      <c r="V375" s="40"/>
      <c r="W375" s="165"/>
      <c r="X375" s="165" t="s">
        <v>1215</v>
      </c>
      <c r="Y375" s="165"/>
      <c r="Z375" s="165"/>
      <c r="AA375" s="40"/>
      <c r="AB375" s="40"/>
      <c r="AC375" s="165">
        <v>4</v>
      </c>
      <c r="AD375" s="165"/>
      <c r="AE375" s="165">
        <v>28</v>
      </c>
      <c r="AF375" s="165">
        <v>2</v>
      </c>
      <c r="AG375" s="40"/>
      <c r="AH375" s="40"/>
      <c r="AI375" s="40"/>
      <c r="AJ375" s="40"/>
    </row>
    <row r="376" spans="2:36" ht="15.75" x14ac:dyDescent="0.25">
      <c r="C376" s="648"/>
      <c r="D376" s="271" t="s">
        <v>137</v>
      </c>
      <c r="E376" s="45" t="s">
        <v>981</v>
      </c>
      <c r="F376" s="2"/>
      <c r="G376" s="4"/>
      <c r="H376" s="4"/>
      <c r="I376" s="4"/>
      <c r="J376" s="4"/>
      <c r="K376" s="2"/>
      <c r="L376" s="2"/>
      <c r="M376" s="2"/>
      <c r="N376" s="165"/>
      <c r="O376" s="40"/>
      <c r="P376" s="40"/>
      <c r="Q376" s="165"/>
      <c r="R376" s="165"/>
      <c r="S376" s="165"/>
      <c r="T376" s="165"/>
      <c r="U376" s="40"/>
      <c r="V376" s="40"/>
      <c r="W376" s="165"/>
      <c r="X376" s="165"/>
      <c r="Y376" s="165"/>
      <c r="Z376" s="165"/>
      <c r="AA376" s="40"/>
      <c r="AB376" s="40"/>
      <c r="AC376" s="165"/>
      <c r="AD376" s="165"/>
      <c r="AE376" s="165"/>
      <c r="AF376" s="165"/>
      <c r="AG376" s="40"/>
      <c r="AH376" s="40"/>
      <c r="AI376" s="40"/>
      <c r="AJ376" s="40"/>
    </row>
    <row r="377" spans="2:36" ht="15.75" x14ac:dyDescent="0.25">
      <c r="C377" s="648"/>
      <c r="D377" s="271" t="s">
        <v>139</v>
      </c>
      <c r="E377" s="45" t="s">
        <v>983</v>
      </c>
      <c r="F377" s="2"/>
      <c r="G377" s="4"/>
      <c r="H377" s="4"/>
      <c r="I377" s="4"/>
      <c r="J377" s="4"/>
      <c r="K377" s="2"/>
      <c r="L377" s="2"/>
      <c r="M377" s="2"/>
      <c r="N377" s="165"/>
      <c r="O377" s="40"/>
      <c r="P377" s="40"/>
      <c r="Q377" s="165"/>
      <c r="R377" s="165"/>
      <c r="S377" s="165"/>
      <c r="T377" s="165"/>
      <c r="U377" s="40"/>
      <c r="V377" s="40"/>
      <c r="W377" s="165"/>
      <c r="X377" s="165"/>
      <c r="Y377" s="165"/>
      <c r="Z377" s="165"/>
      <c r="AA377" s="40"/>
      <c r="AB377" s="40"/>
      <c r="AC377" s="165"/>
      <c r="AD377" s="165"/>
      <c r="AE377" s="165"/>
      <c r="AF377" s="165"/>
      <c r="AG377" s="40"/>
      <c r="AH377" s="40"/>
      <c r="AI377" s="40"/>
      <c r="AJ377" s="40"/>
    </row>
    <row r="378" spans="2:36" ht="15.75" x14ac:dyDescent="0.25">
      <c r="C378" s="649"/>
      <c r="D378" s="271" t="s">
        <v>139</v>
      </c>
      <c r="E378" s="45" t="s">
        <v>982</v>
      </c>
      <c r="F378" s="2"/>
      <c r="G378" s="4"/>
      <c r="H378" s="4"/>
      <c r="I378" s="4"/>
      <c r="J378" s="4"/>
      <c r="K378" s="2"/>
      <c r="L378" s="2"/>
      <c r="M378" s="2"/>
      <c r="N378" s="165"/>
      <c r="O378" s="40"/>
      <c r="P378" s="40"/>
      <c r="Q378" s="165"/>
      <c r="R378" s="165"/>
      <c r="S378" s="165"/>
      <c r="T378" s="165"/>
      <c r="U378" s="40"/>
      <c r="V378" s="40"/>
      <c r="W378" s="165"/>
      <c r="X378" s="165"/>
      <c r="Y378" s="165"/>
      <c r="Z378" s="165"/>
      <c r="AA378" s="40"/>
      <c r="AB378" s="40"/>
      <c r="AC378" s="165"/>
      <c r="AD378" s="165"/>
      <c r="AE378" s="165"/>
      <c r="AF378" s="165"/>
      <c r="AG378" s="40"/>
      <c r="AH378" s="40"/>
      <c r="AI378" s="40"/>
      <c r="AJ378" s="40"/>
    </row>
    <row r="379" spans="2:36" ht="15.75" x14ac:dyDescent="0.25">
      <c r="B379" s="161">
        <v>53</v>
      </c>
      <c r="C379" s="647">
        <v>92</v>
      </c>
      <c r="D379" s="273" t="s">
        <v>167</v>
      </c>
      <c r="E379" s="275" t="s">
        <v>767</v>
      </c>
      <c r="F379" s="4" t="s">
        <v>67</v>
      </c>
      <c r="G379" s="4" t="s">
        <v>831</v>
      </c>
      <c r="H379" s="4" t="s">
        <v>832</v>
      </c>
      <c r="I379" s="4" t="s">
        <v>772</v>
      </c>
      <c r="J379" s="2" t="s">
        <v>73</v>
      </c>
      <c r="K379" s="2" t="s">
        <v>419</v>
      </c>
      <c r="L379" s="2" t="s">
        <v>184</v>
      </c>
      <c r="M379" s="2"/>
      <c r="N379" s="165" t="s">
        <v>1215</v>
      </c>
      <c r="O379" s="40"/>
      <c r="P379" s="40"/>
      <c r="Q379" s="165" t="s">
        <v>1215</v>
      </c>
      <c r="R379" s="165"/>
      <c r="S379" s="165"/>
      <c r="T379" s="165"/>
      <c r="U379" s="40"/>
      <c r="V379" s="40"/>
      <c r="W379" s="165"/>
      <c r="X379" s="165" t="s">
        <v>1215</v>
      </c>
      <c r="Y379" s="165"/>
      <c r="Z379" s="165"/>
      <c r="AA379" s="40"/>
      <c r="AB379" s="40"/>
      <c r="AC379" s="165">
        <v>6</v>
      </c>
      <c r="AD379" s="165"/>
      <c r="AE379" s="165">
        <v>28</v>
      </c>
      <c r="AF379" s="165">
        <v>2</v>
      </c>
      <c r="AG379" s="40"/>
      <c r="AH379" s="40"/>
      <c r="AI379" s="40"/>
      <c r="AJ379" s="40"/>
    </row>
    <row r="380" spans="2:36" ht="15.75" x14ac:dyDescent="0.25">
      <c r="C380" s="648"/>
      <c r="D380" s="271" t="s">
        <v>985</v>
      </c>
      <c r="E380" s="45" t="s">
        <v>990</v>
      </c>
      <c r="F380" s="2"/>
      <c r="G380" s="4"/>
      <c r="H380" s="4"/>
      <c r="I380" s="4"/>
      <c r="J380" s="4"/>
      <c r="K380" s="2"/>
      <c r="L380" s="2"/>
      <c r="M380" s="46"/>
      <c r="N380" s="184"/>
      <c r="O380" s="176"/>
      <c r="P380" s="176"/>
      <c r="Q380" s="184"/>
      <c r="R380" s="184"/>
      <c r="S380" s="184"/>
      <c r="T380" s="184"/>
      <c r="U380" s="176"/>
      <c r="V380" s="176"/>
      <c r="W380" s="184"/>
      <c r="X380" s="184"/>
      <c r="Y380" s="184"/>
      <c r="Z380" s="184"/>
      <c r="AA380" s="176"/>
      <c r="AB380" s="176"/>
      <c r="AC380" s="184"/>
      <c r="AD380" s="184"/>
      <c r="AE380" s="165"/>
      <c r="AF380" s="165"/>
      <c r="AG380" s="40"/>
      <c r="AH380" s="40"/>
      <c r="AI380" s="40"/>
      <c r="AJ380" s="40"/>
    </row>
    <row r="381" spans="2:36" ht="15.75" x14ac:dyDescent="0.25">
      <c r="C381" s="648"/>
      <c r="D381" s="271" t="s">
        <v>312</v>
      </c>
      <c r="E381" s="45" t="s">
        <v>989</v>
      </c>
      <c r="F381" s="2"/>
      <c r="G381" s="4"/>
      <c r="H381" s="4"/>
      <c r="I381" s="4"/>
      <c r="J381" s="4"/>
      <c r="K381" s="2"/>
      <c r="L381" s="2"/>
      <c r="M381" s="46"/>
      <c r="N381" s="184"/>
      <c r="O381" s="176"/>
      <c r="P381" s="176"/>
      <c r="Q381" s="184"/>
      <c r="R381" s="184"/>
      <c r="S381" s="184"/>
      <c r="T381" s="184"/>
      <c r="U381" s="176"/>
      <c r="V381" s="176"/>
      <c r="W381" s="184"/>
      <c r="X381" s="184"/>
      <c r="Y381" s="184"/>
      <c r="Z381" s="184"/>
      <c r="AA381" s="176"/>
      <c r="AB381" s="176"/>
      <c r="AC381" s="184"/>
      <c r="AD381" s="184"/>
      <c r="AE381" s="165"/>
      <c r="AF381" s="165"/>
      <c r="AG381" s="40"/>
      <c r="AH381" s="40"/>
      <c r="AI381" s="40"/>
      <c r="AJ381" s="40"/>
    </row>
    <row r="382" spans="2:36" ht="15.75" x14ac:dyDescent="0.25">
      <c r="C382" s="648"/>
      <c r="D382" s="271" t="s">
        <v>137</v>
      </c>
      <c r="E382" s="45" t="s">
        <v>988</v>
      </c>
      <c r="F382" s="2"/>
      <c r="G382" s="4"/>
      <c r="H382" s="4"/>
      <c r="I382" s="4"/>
      <c r="J382" s="4"/>
      <c r="K382" s="2"/>
      <c r="L382" s="2"/>
      <c r="M382" s="46"/>
      <c r="N382" s="184"/>
      <c r="O382" s="176"/>
      <c r="P382" s="176"/>
      <c r="Q382" s="184"/>
      <c r="R382" s="184"/>
      <c r="S382" s="184"/>
      <c r="T382" s="184"/>
      <c r="U382" s="176"/>
      <c r="V382" s="176"/>
      <c r="W382" s="184"/>
      <c r="X382" s="184"/>
      <c r="Y382" s="184"/>
      <c r="Z382" s="184"/>
      <c r="AA382" s="176"/>
      <c r="AB382" s="176"/>
      <c r="AC382" s="184"/>
      <c r="AD382" s="184"/>
      <c r="AE382" s="165"/>
      <c r="AF382" s="165"/>
      <c r="AG382" s="40"/>
      <c r="AH382" s="40"/>
      <c r="AI382" s="40"/>
      <c r="AJ382" s="40"/>
    </row>
    <row r="383" spans="2:36" ht="15.75" x14ac:dyDescent="0.25">
      <c r="C383" s="648"/>
      <c r="D383" s="271" t="s">
        <v>139</v>
      </c>
      <c r="E383" s="45" t="s">
        <v>987</v>
      </c>
      <c r="F383" s="2"/>
      <c r="G383" s="4"/>
      <c r="H383" s="4"/>
      <c r="I383" s="4"/>
      <c r="J383" s="4"/>
      <c r="K383" s="2"/>
      <c r="L383" s="2"/>
      <c r="M383" s="46"/>
      <c r="N383" s="184"/>
      <c r="O383" s="176"/>
      <c r="P383" s="176"/>
      <c r="Q383" s="184"/>
      <c r="R383" s="184"/>
      <c r="S383" s="184"/>
      <c r="T383" s="184"/>
      <c r="U383" s="176"/>
      <c r="V383" s="176"/>
      <c r="W383" s="184"/>
      <c r="X383" s="184"/>
      <c r="Y383" s="184"/>
      <c r="Z383" s="184"/>
      <c r="AA383" s="176"/>
      <c r="AB383" s="176"/>
      <c r="AC383" s="184"/>
      <c r="AD383" s="184"/>
      <c r="AE383" s="165"/>
      <c r="AF383" s="165"/>
      <c r="AG383" s="40"/>
      <c r="AH383" s="40"/>
      <c r="AI383" s="40"/>
      <c r="AJ383" s="40"/>
    </row>
    <row r="384" spans="2:36" ht="15.75" x14ac:dyDescent="0.25">
      <c r="C384" s="649"/>
      <c r="D384" s="271" t="s">
        <v>139</v>
      </c>
      <c r="E384" s="45" t="s">
        <v>986</v>
      </c>
      <c r="F384" s="2"/>
      <c r="G384" s="4"/>
      <c r="H384" s="4"/>
      <c r="I384" s="4"/>
      <c r="J384" s="4"/>
      <c r="K384" s="2"/>
      <c r="L384" s="2"/>
      <c r="M384" s="46"/>
      <c r="N384" s="184"/>
      <c r="O384" s="176"/>
      <c r="P384" s="176"/>
      <c r="Q384" s="184"/>
      <c r="R384" s="184"/>
      <c r="S384" s="184"/>
      <c r="T384" s="184"/>
      <c r="U384" s="176"/>
      <c r="V384" s="176"/>
      <c r="W384" s="184"/>
      <c r="X384" s="184"/>
      <c r="Y384" s="184"/>
      <c r="Z384" s="184"/>
      <c r="AA384" s="176"/>
      <c r="AB384" s="176"/>
      <c r="AC384" s="184"/>
      <c r="AD384" s="184"/>
      <c r="AE384" s="165"/>
      <c r="AF384" s="165"/>
      <c r="AG384" s="40"/>
      <c r="AH384" s="40"/>
      <c r="AI384" s="40"/>
      <c r="AJ384" s="40"/>
    </row>
    <row r="385" spans="2:36" ht="15.75" x14ac:dyDescent="0.25">
      <c r="B385" s="161">
        <v>54</v>
      </c>
      <c r="C385" s="647">
        <v>93</v>
      </c>
      <c r="D385" s="273" t="s">
        <v>887</v>
      </c>
      <c r="E385" s="12" t="s">
        <v>202</v>
      </c>
      <c r="F385" s="4" t="s">
        <v>889</v>
      </c>
      <c r="G385" s="4" t="s">
        <v>898</v>
      </c>
      <c r="H385" s="4" t="s">
        <v>774</v>
      </c>
      <c r="I385" s="4" t="s">
        <v>772</v>
      </c>
      <c r="J385" s="2" t="s">
        <v>73</v>
      </c>
      <c r="K385" s="2" t="s">
        <v>724</v>
      </c>
      <c r="L385" s="2" t="s">
        <v>888</v>
      </c>
      <c r="M385" s="46"/>
      <c r="N385" s="184" t="s">
        <v>1215</v>
      </c>
      <c r="O385" s="176"/>
      <c r="P385" s="176"/>
      <c r="Q385" s="184" t="s">
        <v>1215</v>
      </c>
      <c r="R385" s="184"/>
      <c r="S385" s="184"/>
      <c r="T385" s="184"/>
      <c r="U385" s="176"/>
      <c r="V385" s="176"/>
      <c r="W385" s="184"/>
      <c r="X385" s="184" t="s">
        <v>1215</v>
      </c>
      <c r="Y385" s="184"/>
      <c r="Z385" s="184"/>
      <c r="AA385" s="176"/>
      <c r="AB385" s="176"/>
      <c r="AC385" s="184">
        <v>5</v>
      </c>
      <c r="AD385" s="184"/>
      <c r="AE385" s="165">
        <v>67</v>
      </c>
      <c r="AF385" s="165">
        <v>3</v>
      </c>
      <c r="AG385" s="40"/>
      <c r="AH385" s="40"/>
      <c r="AI385" s="40"/>
      <c r="AJ385" s="40"/>
    </row>
    <row r="386" spans="2:36" ht="15.75" x14ac:dyDescent="0.25">
      <c r="C386" s="648"/>
      <c r="D386" s="271" t="s">
        <v>238</v>
      </c>
      <c r="E386" s="2" t="s">
        <v>920</v>
      </c>
      <c r="F386" s="4"/>
      <c r="G386" s="4"/>
      <c r="H386" s="4"/>
      <c r="I386" s="4"/>
      <c r="J386" s="4"/>
      <c r="K386" s="2"/>
      <c r="L386" s="2"/>
      <c r="M386" s="46"/>
      <c r="N386" s="184"/>
      <c r="O386" s="176"/>
      <c r="P386" s="176"/>
      <c r="Q386" s="184"/>
      <c r="R386" s="184"/>
      <c r="S386" s="184"/>
      <c r="T386" s="184"/>
      <c r="U386" s="176"/>
      <c r="V386" s="176"/>
      <c r="W386" s="184"/>
      <c r="X386" s="184"/>
      <c r="Y386" s="184"/>
      <c r="Z386" s="184"/>
      <c r="AA386" s="176"/>
      <c r="AB386" s="176"/>
      <c r="AC386" s="184"/>
      <c r="AD386" s="184"/>
      <c r="AE386" s="165"/>
      <c r="AF386" s="165"/>
      <c r="AG386" s="40"/>
      <c r="AH386" s="40"/>
      <c r="AI386" s="40"/>
      <c r="AJ386" s="40"/>
    </row>
    <row r="387" spans="2:36" ht="15.75" x14ac:dyDescent="0.25">
      <c r="C387" s="648"/>
      <c r="D387" s="271" t="s">
        <v>239</v>
      </c>
      <c r="E387" s="2" t="s">
        <v>921</v>
      </c>
      <c r="F387" s="4"/>
      <c r="G387" s="4"/>
      <c r="H387" s="4"/>
      <c r="I387" s="4"/>
      <c r="J387" s="4"/>
      <c r="K387" s="2"/>
      <c r="L387" s="2"/>
      <c r="M387" s="46"/>
      <c r="N387" s="184"/>
      <c r="O387" s="176"/>
      <c r="P387" s="176"/>
      <c r="Q387" s="184"/>
      <c r="R387" s="184"/>
      <c r="S387" s="184"/>
      <c r="T387" s="184"/>
      <c r="U387" s="176"/>
      <c r="V387" s="176"/>
      <c r="W387" s="184"/>
      <c r="X387" s="184"/>
      <c r="Y387" s="184"/>
      <c r="Z387" s="184"/>
      <c r="AA387" s="176"/>
      <c r="AB387" s="176"/>
      <c r="AC387" s="184"/>
      <c r="AD387" s="184"/>
      <c r="AE387" s="165"/>
      <c r="AF387" s="165"/>
      <c r="AG387" s="40"/>
      <c r="AH387" s="40"/>
      <c r="AI387" s="40"/>
      <c r="AJ387" s="40"/>
    </row>
    <row r="388" spans="2:36" ht="15.75" x14ac:dyDescent="0.25">
      <c r="C388" s="648"/>
      <c r="D388" s="271" t="s">
        <v>505</v>
      </c>
      <c r="E388" s="2" t="s">
        <v>922</v>
      </c>
      <c r="F388" s="4"/>
      <c r="G388" s="4"/>
      <c r="H388" s="4"/>
      <c r="I388" s="4"/>
      <c r="J388" s="4"/>
      <c r="K388" s="2"/>
      <c r="L388" s="2"/>
      <c r="M388" s="46"/>
      <c r="N388" s="184"/>
      <c r="O388" s="176"/>
      <c r="P388" s="176"/>
      <c r="Q388" s="184"/>
      <c r="R388" s="184"/>
      <c r="S388" s="184"/>
      <c r="T388" s="184"/>
      <c r="U388" s="176"/>
      <c r="V388" s="176"/>
      <c r="W388" s="184"/>
      <c r="X388" s="184"/>
      <c r="Y388" s="184"/>
      <c r="Z388" s="184"/>
      <c r="AA388" s="176"/>
      <c r="AB388" s="176"/>
      <c r="AC388" s="184"/>
      <c r="AD388" s="184"/>
      <c r="AE388" s="165"/>
      <c r="AF388" s="165"/>
      <c r="AG388" s="40"/>
      <c r="AH388" s="40"/>
      <c r="AI388" s="40"/>
      <c r="AJ388" s="40"/>
    </row>
    <row r="389" spans="2:36" ht="15.75" x14ac:dyDescent="0.25">
      <c r="C389" s="649"/>
      <c r="D389" s="271" t="s">
        <v>240</v>
      </c>
      <c r="E389" s="2" t="s">
        <v>923</v>
      </c>
      <c r="F389" s="4"/>
      <c r="G389" s="4"/>
      <c r="H389" s="4"/>
      <c r="I389" s="4"/>
      <c r="J389" s="4"/>
      <c r="K389" s="2"/>
      <c r="L389" s="2"/>
      <c r="M389" s="46"/>
      <c r="N389" s="184"/>
      <c r="O389" s="176"/>
      <c r="P389" s="176"/>
      <c r="Q389" s="184"/>
      <c r="R389" s="184"/>
      <c r="S389" s="184"/>
      <c r="T389" s="184"/>
      <c r="U389" s="176"/>
      <c r="V389" s="176"/>
      <c r="W389" s="184"/>
      <c r="X389" s="184"/>
      <c r="Y389" s="184"/>
      <c r="Z389" s="184"/>
      <c r="AA389" s="176"/>
      <c r="AB389" s="176"/>
      <c r="AC389" s="184"/>
      <c r="AD389" s="184"/>
      <c r="AE389" s="165"/>
      <c r="AF389" s="165"/>
      <c r="AG389" s="40"/>
      <c r="AH389" s="40"/>
      <c r="AI389" s="40"/>
      <c r="AJ389" s="40"/>
    </row>
    <row r="390" spans="2:36" ht="15.75" x14ac:dyDescent="0.25">
      <c r="B390" s="161">
        <v>55</v>
      </c>
      <c r="C390" s="647">
        <v>94</v>
      </c>
      <c r="D390" s="273" t="s">
        <v>167</v>
      </c>
      <c r="E390" s="12" t="s">
        <v>893</v>
      </c>
      <c r="F390" s="4" t="s">
        <v>891</v>
      </c>
      <c r="G390" s="4" t="s">
        <v>900</v>
      </c>
      <c r="H390" s="4" t="s">
        <v>773</v>
      </c>
      <c r="I390" s="4" t="s">
        <v>772</v>
      </c>
      <c r="J390" s="2" t="s">
        <v>73</v>
      </c>
      <c r="K390" s="2" t="s">
        <v>724</v>
      </c>
      <c r="L390" s="2" t="s">
        <v>894</v>
      </c>
      <c r="M390" s="2"/>
      <c r="N390" s="165" t="s">
        <v>1215</v>
      </c>
      <c r="O390" s="40"/>
      <c r="P390" s="40"/>
      <c r="Q390" s="165" t="s">
        <v>1215</v>
      </c>
      <c r="R390" s="165"/>
      <c r="S390" s="165"/>
      <c r="T390" s="165"/>
      <c r="U390" s="40"/>
      <c r="V390" s="40"/>
      <c r="W390" s="165"/>
      <c r="X390" s="165" t="s">
        <v>1215</v>
      </c>
      <c r="Y390" s="165"/>
      <c r="Z390" s="165"/>
      <c r="AA390" s="40"/>
      <c r="AB390" s="40"/>
      <c r="AC390" s="165">
        <v>2</v>
      </c>
      <c r="AD390" s="165"/>
      <c r="AE390" s="165">
        <v>67</v>
      </c>
      <c r="AF390" s="165">
        <v>2</v>
      </c>
      <c r="AG390" s="40"/>
      <c r="AH390" s="40"/>
      <c r="AI390" s="40"/>
      <c r="AJ390" s="40"/>
    </row>
    <row r="391" spans="2:36" ht="15.75" x14ac:dyDescent="0.25">
      <c r="C391" s="649"/>
      <c r="D391" s="271" t="s">
        <v>250</v>
      </c>
      <c r="E391" s="2" t="s">
        <v>913</v>
      </c>
      <c r="F391" s="4"/>
      <c r="G391" s="4"/>
      <c r="H391" s="4"/>
      <c r="I391" s="4"/>
      <c r="J391" s="4"/>
      <c r="K391" s="2"/>
      <c r="L391" s="2"/>
      <c r="M391" s="2"/>
      <c r="N391" s="165"/>
      <c r="O391" s="40"/>
      <c r="P391" s="40"/>
      <c r="Q391" s="165"/>
      <c r="R391" s="165"/>
      <c r="S391" s="165"/>
      <c r="T391" s="165"/>
      <c r="U391" s="40"/>
      <c r="V391" s="40"/>
      <c r="W391" s="165"/>
      <c r="X391" s="165"/>
      <c r="Y391" s="165"/>
      <c r="Z391" s="165"/>
      <c r="AA391" s="40"/>
      <c r="AB391" s="40"/>
      <c r="AC391" s="165"/>
      <c r="AD391" s="165"/>
      <c r="AE391" s="165"/>
      <c r="AF391" s="165"/>
      <c r="AG391" s="40"/>
      <c r="AH391" s="40"/>
      <c r="AI391" s="40"/>
      <c r="AJ391" s="40"/>
    </row>
    <row r="392" spans="2:36" ht="15.75" x14ac:dyDescent="0.25">
      <c r="B392" s="161">
        <v>91</v>
      </c>
      <c r="C392" s="647">
        <v>95</v>
      </c>
      <c r="D392" s="273" t="s">
        <v>167</v>
      </c>
      <c r="E392" s="12" t="s">
        <v>895</v>
      </c>
      <c r="F392" s="4" t="s">
        <v>915</v>
      </c>
      <c r="G392" s="4" t="s">
        <v>902</v>
      </c>
      <c r="H392" s="4" t="s">
        <v>916</v>
      </c>
      <c r="I392" s="4" t="s">
        <v>772</v>
      </c>
      <c r="J392" s="4"/>
      <c r="K392" s="2" t="s">
        <v>896</v>
      </c>
      <c r="L392" s="2" t="s">
        <v>897</v>
      </c>
      <c r="M392" s="2"/>
      <c r="N392" s="165" t="s">
        <v>1215</v>
      </c>
      <c r="O392" s="40"/>
      <c r="P392" s="40"/>
      <c r="Q392" s="165" t="s">
        <v>1215</v>
      </c>
      <c r="R392" s="165"/>
      <c r="S392" s="165"/>
      <c r="T392" s="165"/>
      <c r="U392" s="40"/>
      <c r="V392" s="40"/>
      <c r="W392" s="165"/>
      <c r="X392" s="165" t="s">
        <v>1215</v>
      </c>
      <c r="Y392" s="165"/>
      <c r="Z392" s="165"/>
      <c r="AA392" s="40"/>
      <c r="AB392" s="40"/>
      <c r="AC392" s="165">
        <v>4</v>
      </c>
      <c r="AD392" s="165"/>
      <c r="AE392" s="165">
        <v>28</v>
      </c>
      <c r="AF392" s="165">
        <v>2</v>
      </c>
      <c r="AG392" s="40"/>
      <c r="AH392" s="40"/>
      <c r="AI392" s="40"/>
      <c r="AJ392" s="40"/>
    </row>
    <row r="393" spans="2:36" ht="15.75" x14ac:dyDescent="0.25">
      <c r="C393" s="648"/>
      <c r="D393" s="271" t="s">
        <v>914</v>
      </c>
      <c r="E393" s="2" t="s">
        <v>917</v>
      </c>
      <c r="F393" s="4"/>
      <c r="G393" s="4"/>
      <c r="H393" s="4"/>
      <c r="I393" s="4"/>
      <c r="J393" s="4"/>
      <c r="K393" s="2"/>
      <c r="L393" s="2"/>
      <c r="M393" s="2"/>
      <c r="N393" s="165"/>
      <c r="O393" s="40"/>
      <c r="P393" s="40"/>
      <c r="Q393" s="165"/>
      <c r="R393" s="165"/>
      <c r="S393" s="165"/>
      <c r="T393" s="165"/>
      <c r="U393" s="40"/>
      <c r="V393" s="40"/>
      <c r="W393" s="165"/>
      <c r="X393" s="165"/>
      <c r="Y393" s="165"/>
      <c r="Z393" s="165"/>
      <c r="AA393" s="40"/>
      <c r="AB393" s="40"/>
      <c r="AC393" s="165"/>
      <c r="AD393" s="165"/>
      <c r="AE393" s="165"/>
      <c r="AF393" s="165"/>
      <c r="AG393" s="40"/>
      <c r="AH393" s="40"/>
      <c r="AI393" s="40"/>
      <c r="AJ393" s="40"/>
    </row>
    <row r="394" spans="2:36" ht="15.75" x14ac:dyDescent="0.25">
      <c r="C394" s="648"/>
      <c r="D394" s="271" t="s">
        <v>620</v>
      </c>
      <c r="E394" s="2" t="s">
        <v>918</v>
      </c>
      <c r="F394" s="4"/>
      <c r="G394" s="4"/>
      <c r="H394" s="4"/>
      <c r="I394" s="4"/>
      <c r="J394" s="4"/>
      <c r="K394" s="2"/>
      <c r="L394" s="2"/>
      <c r="M394" s="2"/>
      <c r="N394" s="165"/>
      <c r="O394" s="40"/>
      <c r="P394" s="40"/>
      <c r="Q394" s="165"/>
      <c r="R394" s="165"/>
      <c r="S394" s="165"/>
      <c r="T394" s="165"/>
      <c r="U394" s="40"/>
      <c r="V394" s="40"/>
      <c r="W394" s="165"/>
      <c r="X394" s="165"/>
      <c r="Y394" s="165"/>
      <c r="Z394" s="165"/>
      <c r="AA394" s="40"/>
      <c r="AB394" s="40"/>
      <c r="AC394" s="165"/>
      <c r="AD394" s="165"/>
      <c r="AE394" s="165"/>
      <c r="AF394" s="165"/>
      <c r="AG394" s="40"/>
      <c r="AH394" s="40"/>
      <c r="AI394" s="40"/>
      <c r="AJ394" s="40"/>
    </row>
    <row r="395" spans="2:36" ht="15.75" x14ac:dyDescent="0.25">
      <c r="C395" s="649"/>
      <c r="D395" s="271" t="s">
        <v>620</v>
      </c>
      <c r="E395" s="2" t="s">
        <v>919</v>
      </c>
      <c r="F395" s="4"/>
      <c r="G395" s="4"/>
      <c r="H395" s="4"/>
      <c r="I395" s="4"/>
      <c r="J395" s="4"/>
      <c r="K395" s="2"/>
      <c r="L395" s="2"/>
      <c r="M395" s="2"/>
      <c r="N395" s="165"/>
      <c r="O395" s="40"/>
      <c r="P395" s="40"/>
      <c r="Q395" s="165"/>
      <c r="R395" s="165"/>
      <c r="S395" s="165"/>
      <c r="T395" s="165"/>
      <c r="U395" s="40"/>
      <c r="V395" s="40"/>
      <c r="W395" s="165"/>
      <c r="X395" s="165"/>
      <c r="Y395" s="165"/>
      <c r="Z395" s="165"/>
      <c r="AA395" s="40"/>
      <c r="AB395" s="40"/>
      <c r="AC395" s="165"/>
      <c r="AD395" s="165"/>
      <c r="AE395" s="165"/>
      <c r="AF395" s="165"/>
      <c r="AG395" s="40"/>
      <c r="AH395" s="40"/>
      <c r="AI395" s="40"/>
      <c r="AJ395" s="40"/>
    </row>
    <row r="396" spans="2:36" ht="15.75" x14ac:dyDescent="0.25">
      <c r="B396" s="161">
        <v>92</v>
      </c>
      <c r="C396" s="647">
        <v>96</v>
      </c>
      <c r="D396" s="273" t="s">
        <v>448</v>
      </c>
      <c r="E396" s="12" t="s">
        <v>594</v>
      </c>
      <c r="F396" s="4" t="s">
        <v>1004</v>
      </c>
      <c r="G396" s="4" t="s">
        <v>904</v>
      </c>
      <c r="H396" s="4" t="s">
        <v>1005</v>
      </c>
      <c r="I396" s="4" t="s">
        <v>772</v>
      </c>
      <c r="J396" s="4" t="s">
        <v>1078</v>
      </c>
      <c r="K396" s="2" t="s">
        <v>595</v>
      </c>
      <c r="L396" s="2" t="s">
        <v>905</v>
      </c>
      <c r="M396" s="2"/>
      <c r="N396" s="165" t="s">
        <v>1215</v>
      </c>
      <c r="O396" s="40"/>
      <c r="P396" s="40"/>
      <c r="Q396" s="165" t="s">
        <v>1215</v>
      </c>
      <c r="R396" s="165"/>
      <c r="S396" s="165"/>
      <c r="T396" s="165"/>
      <c r="U396" s="40"/>
      <c r="V396" s="40"/>
      <c r="W396" s="165" t="s">
        <v>1215</v>
      </c>
      <c r="X396" s="165"/>
      <c r="Y396" s="165"/>
      <c r="Z396" s="165"/>
      <c r="AA396" s="40"/>
      <c r="AB396" s="40"/>
      <c r="AC396" s="165">
        <v>3</v>
      </c>
      <c r="AD396" s="165"/>
      <c r="AE396" s="165">
        <v>54</v>
      </c>
      <c r="AF396" s="165">
        <v>4</v>
      </c>
      <c r="AG396" s="40"/>
      <c r="AH396" s="40"/>
      <c r="AI396" s="40"/>
      <c r="AJ396" s="40"/>
    </row>
    <row r="397" spans="2:36" ht="15.75" x14ac:dyDescent="0.25">
      <c r="C397" s="648"/>
      <c r="D397" s="271" t="s">
        <v>1007</v>
      </c>
      <c r="E397" s="2" t="s">
        <v>1009</v>
      </c>
      <c r="F397" s="4"/>
      <c r="G397" s="4"/>
      <c r="H397" s="4"/>
      <c r="I397" s="4"/>
      <c r="J397" s="4"/>
      <c r="K397" s="2"/>
      <c r="L397" s="2"/>
      <c r="M397" s="2"/>
      <c r="N397" s="165"/>
      <c r="O397" s="40"/>
      <c r="P397" s="40"/>
      <c r="Q397" s="165"/>
      <c r="R397" s="165"/>
      <c r="S397" s="165"/>
      <c r="T397" s="165"/>
      <c r="U397" s="40"/>
      <c r="V397" s="40"/>
      <c r="W397" s="165"/>
      <c r="X397" s="165"/>
      <c r="Y397" s="165"/>
      <c r="Z397" s="165"/>
      <c r="AA397" s="40"/>
      <c r="AB397" s="40"/>
      <c r="AC397" s="165"/>
      <c r="AD397" s="165"/>
      <c r="AE397" s="165"/>
      <c r="AF397" s="165"/>
      <c r="AG397" s="40"/>
      <c r="AH397" s="40"/>
      <c r="AI397" s="40"/>
      <c r="AJ397" s="40"/>
    </row>
    <row r="398" spans="2:36" ht="15.75" x14ac:dyDescent="0.25">
      <c r="C398" s="649"/>
      <c r="D398" s="271" t="s">
        <v>1008</v>
      </c>
      <c r="E398" s="2" t="s">
        <v>1010</v>
      </c>
      <c r="F398" s="4"/>
      <c r="G398" s="4"/>
      <c r="H398" s="4"/>
      <c r="I398" s="4"/>
      <c r="J398" s="4"/>
      <c r="K398" s="2"/>
      <c r="L398" s="2"/>
      <c r="M398" s="2"/>
      <c r="N398" s="165"/>
      <c r="O398" s="40"/>
      <c r="P398" s="40"/>
      <c r="Q398" s="165"/>
      <c r="R398" s="165"/>
      <c r="S398" s="165"/>
      <c r="T398" s="165"/>
      <c r="U398" s="40"/>
      <c r="V398" s="40"/>
      <c r="W398" s="165"/>
      <c r="X398" s="165"/>
      <c r="Y398" s="165"/>
      <c r="Z398" s="165"/>
      <c r="AA398" s="40"/>
      <c r="AB398" s="40"/>
      <c r="AC398" s="165"/>
      <c r="AD398" s="165"/>
      <c r="AE398" s="165"/>
      <c r="AF398" s="165"/>
      <c r="AG398" s="40"/>
      <c r="AH398" s="40"/>
      <c r="AI398" s="40"/>
      <c r="AJ398" s="40"/>
    </row>
    <row r="399" spans="2:36" ht="15.75" x14ac:dyDescent="0.25">
      <c r="B399" s="161">
        <v>56</v>
      </c>
      <c r="C399" s="647">
        <v>97</v>
      </c>
      <c r="D399" s="273" t="s">
        <v>167</v>
      </c>
      <c r="E399" s="12" t="s">
        <v>1011</v>
      </c>
      <c r="F399" s="4"/>
      <c r="G399" s="4" t="s">
        <v>1012</v>
      </c>
      <c r="H399" s="4" t="s">
        <v>1013</v>
      </c>
      <c r="I399" s="4" t="s">
        <v>772</v>
      </c>
      <c r="J399" s="2" t="s">
        <v>73</v>
      </c>
      <c r="K399" s="2" t="s">
        <v>1014</v>
      </c>
      <c r="L399" s="2" t="s">
        <v>1015</v>
      </c>
      <c r="M399" s="2"/>
      <c r="N399" s="165" t="s">
        <v>1215</v>
      </c>
      <c r="O399" s="40"/>
      <c r="P399" s="40"/>
      <c r="Q399" s="165" t="s">
        <v>1215</v>
      </c>
      <c r="R399" s="165"/>
      <c r="S399" s="165"/>
      <c r="T399" s="165"/>
      <c r="U399" s="40"/>
      <c r="V399" s="40"/>
      <c r="W399" s="165"/>
      <c r="X399" s="165" t="s">
        <v>1215</v>
      </c>
      <c r="Y399" s="165"/>
      <c r="Z399" s="165"/>
      <c r="AA399" s="40"/>
      <c r="AB399" s="40"/>
      <c r="AC399" s="165">
        <v>2</v>
      </c>
      <c r="AD399" s="165"/>
      <c r="AE399" s="165">
        <v>54</v>
      </c>
      <c r="AF399" s="165">
        <v>3</v>
      </c>
      <c r="AG399" s="40"/>
      <c r="AH399" s="40"/>
      <c r="AI399" s="40"/>
      <c r="AJ399" s="40"/>
    </row>
    <row r="400" spans="2:36" ht="15.75" x14ac:dyDescent="0.25">
      <c r="C400" s="649"/>
      <c r="D400" s="271" t="s">
        <v>250</v>
      </c>
      <c r="E400" s="2" t="s">
        <v>1016</v>
      </c>
      <c r="F400" s="4"/>
      <c r="G400" s="4"/>
      <c r="H400" s="4"/>
      <c r="I400" s="4"/>
      <c r="J400" s="4"/>
      <c r="K400" s="2"/>
      <c r="L400" s="2"/>
      <c r="M400" s="2"/>
      <c r="N400" s="165"/>
      <c r="O400" s="40"/>
      <c r="P400" s="40"/>
      <c r="Q400" s="165"/>
      <c r="R400" s="165"/>
      <c r="S400" s="165"/>
      <c r="T400" s="165"/>
      <c r="U400" s="40"/>
      <c r="V400" s="40"/>
      <c r="W400" s="165"/>
      <c r="X400" s="165"/>
      <c r="Y400" s="165"/>
      <c r="Z400" s="165"/>
      <c r="AA400" s="40"/>
      <c r="AB400" s="40"/>
      <c r="AC400" s="165"/>
      <c r="AD400" s="165"/>
      <c r="AE400" s="165"/>
      <c r="AF400" s="165"/>
      <c r="AG400" s="40"/>
      <c r="AH400" s="40"/>
      <c r="AI400" s="40"/>
      <c r="AJ400" s="40"/>
    </row>
    <row r="401" spans="1:36" ht="15.75" x14ac:dyDescent="0.25">
      <c r="A401" s="161">
        <v>10</v>
      </c>
      <c r="C401" s="647">
        <v>98</v>
      </c>
      <c r="D401" s="273" t="s">
        <v>446</v>
      </c>
      <c r="E401" s="12" t="s">
        <v>1044</v>
      </c>
      <c r="F401" s="4" t="s">
        <v>1045</v>
      </c>
      <c r="G401" s="4" t="s">
        <v>1046</v>
      </c>
      <c r="H401" s="4" t="s">
        <v>1047</v>
      </c>
      <c r="I401" s="4" t="s">
        <v>1048</v>
      </c>
      <c r="J401" s="4" t="s">
        <v>1078</v>
      </c>
      <c r="K401" s="2"/>
      <c r="L401" s="8"/>
      <c r="M401" s="8" t="s">
        <v>349</v>
      </c>
      <c r="N401" s="165" t="s">
        <v>1215</v>
      </c>
      <c r="O401" s="40"/>
      <c r="P401" s="40"/>
      <c r="Q401" s="165" t="s">
        <v>1215</v>
      </c>
      <c r="R401" s="165"/>
      <c r="S401" s="165"/>
      <c r="T401" s="165"/>
      <c r="U401" s="40"/>
      <c r="V401" s="40"/>
      <c r="W401" s="165" t="s">
        <v>1215</v>
      </c>
      <c r="X401" s="165"/>
      <c r="Y401" s="165"/>
      <c r="Z401" s="165"/>
      <c r="AA401" s="40"/>
      <c r="AB401" s="40"/>
      <c r="AC401" s="165">
        <v>3</v>
      </c>
      <c r="AD401" s="165"/>
      <c r="AE401" s="165">
        <v>54</v>
      </c>
      <c r="AF401" s="165">
        <v>6</v>
      </c>
      <c r="AG401" s="40"/>
      <c r="AH401" s="40"/>
      <c r="AI401" s="40"/>
      <c r="AJ401" s="40"/>
    </row>
    <row r="402" spans="1:36" ht="15.75" x14ac:dyDescent="0.25">
      <c r="C402" s="648"/>
      <c r="D402" s="271" t="s">
        <v>213</v>
      </c>
      <c r="E402" s="2" t="s">
        <v>1050</v>
      </c>
      <c r="F402" s="2"/>
      <c r="G402" s="2"/>
      <c r="H402" s="2"/>
      <c r="I402" s="2"/>
      <c r="J402" s="2"/>
      <c r="K402" s="2"/>
      <c r="L402" s="2"/>
      <c r="M402" s="2"/>
      <c r="N402" s="165"/>
      <c r="O402" s="40"/>
      <c r="P402" s="40"/>
      <c r="Q402" s="165"/>
      <c r="R402" s="165"/>
      <c r="S402" s="165"/>
      <c r="T402" s="165"/>
      <c r="U402" s="40"/>
      <c r="V402" s="40"/>
      <c r="W402" s="165"/>
      <c r="X402" s="165"/>
      <c r="Y402" s="165"/>
      <c r="Z402" s="165"/>
      <c r="AA402" s="40"/>
      <c r="AB402" s="40"/>
      <c r="AC402" s="165"/>
      <c r="AD402" s="165"/>
      <c r="AE402" s="165"/>
      <c r="AF402" s="165"/>
      <c r="AG402" s="40"/>
      <c r="AH402" s="40"/>
      <c r="AI402" s="40"/>
      <c r="AJ402" s="40"/>
    </row>
    <row r="403" spans="1:36" ht="15.75" x14ac:dyDescent="0.25">
      <c r="C403" s="649"/>
      <c r="D403" s="271" t="s">
        <v>139</v>
      </c>
      <c r="E403" s="2" t="s">
        <v>1049</v>
      </c>
      <c r="F403" s="2"/>
      <c r="G403" s="2"/>
      <c r="H403" s="2"/>
      <c r="I403" s="2"/>
      <c r="J403" s="2"/>
      <c r="K403" s="2"/>
      <c r="L403" s="2"/>
      <c r="M403" s="2"/>
      <c r="N403" s="165"/>
      <c r="O403" s="40"/>
      <c r="P403" s="40"/>
      <c r="Q403" s="165"/>
      <c r="R403" s="165"/>
      <c r="S403" s="165"/>
      <c r="T403" s="165"/>
      <c r="U403" s="40"/>
      <c r="V403" s="40"/>
      <c r="W403" s="165"/>
      <c r="X403" s="165"/>
      <c r="Y403" s="165"/>
      <c r="Z403" s="165"/>
      <c r="AA403" s="40"/>
      <c r="AB403" s="40"/>
      <c r="AC403" s="165"/>
      <c r="AD403" s="165"/>
      <c r="AE403" s="165"/>
      <c r="AF403" s="165"/>
      <c r="AG403" s="40"/>
      <c r="AH403" s="40"/>
      <c r="AI403" s="40"/>
      <c r="AJ403" s="40"/>
    </row>
    <row r="404" spans="1:36" ht="15.75" x14ac:dyDescent="0.25">
      <c r="B404" s="161">
        <v>57</v>
      </c>
      <c r="C404" s="647">
        <v>99</v>
      </c>
      <c r="D404" s="273" t="s">
        <v>446</v>
      </c>
      <c r="E404" s="229" t="s">
        <v>1052</v>
      </c>
      <c r="F404" s="4" t="s">
        <v>1054</v>
      </c>
      <c r="G404" s="4" t="s">
        <v>1053</v>
      </c>
      <c r="H404" s="47">
        <v>44424</v>
      </c>
      <c r="I404" s="4" t="s">
        <v>772</v>
      </c>
      <c r="J404" s="4" t="s">
        <v>1078</v>
      </c>
      <c r="K404" s="2"/>
      <c r="L404" s="2" t="s">
        <v>583</v>
      </c>
      <c r="M404" s="2"/>
      <c r="N404" s="165" t="s">
        <v>1215</v>
      </c>
      <c r="O404" s="40"/>
      <c r="P404" s="40"/>
      <c r="Q404" s="165" t="s">
        <v>1215</v>
      </c>
      <c r="R404" s="165"/>
      <c r="S404" s="165"/>
      <c r="T404" s="165"/>
      <c r="U404" s="40"/>
      <c r="V404" s="40"/>
      <c r="W404" s="165" t="s">
        <v>1215</v>
      </c>
      <c r="X404" s="165"/>
      <c r="Y404" s="165"/>
      <c r="Z404" s="165"/>
      <c r="AA404" s="40"/>
      <c r="AB404" s="40"/>
      <c r="AC404" s="165">
        <v>4</v>
      </c>
      <c r="AD404" s="165"/>
      <c r="AE404" s="165">
        <v>67</v>
      </c>
      <c r="AF404" s="165">
        <v>3</v>
      </c>
      <c r="AG404" s="40"/>
      <c r="AH404" s="177"/>
      <c r="AI404" s="177"/>
      <c r="AJ404" s="177"/>
    </row>
    <row r="405" spans="1:36" ht="15.75" x14ac:dyDescent="0.25">
      <c r="C405" s="648"/>
      <c r="D405" s="271" t="s">
        <v>250</v>
      </c>
      <c r="E405" s="9" t="s">
        <v>1062</v>
      </c>
      <c r="F405" s="4"/>
      <c r="G405" s="4"/>
      <c r="H405" s="47"/>
      <c r="I405" s="4"/>
      <c r="J405" s="4"/>
      <c r="K405" s="2"/>
      <c r="L405" s="2"/>
      <c r="M405" s="2"/>
      <c r="N405" s="165"/>
      <c r="O405" s="40"/>
      <c r="P405" s="40"/>
      <c r="Q405" s="165"/>
      <c r="R405" s="165"/>
      <c r="S405" s="165"/>
      <c r="T405" s="165"/>
      <c r="U405" s="40"/>
      <c r="V405" s="40"/>
      <c r="W405" s="165"/>
      <c r="X405" s="165"/>
      <c r="Y405" s="165"/>
      <c r="Z405" s="165"/>
      <c r="AA405" s="40"/>
      <c r="AB405" s="40"/>
      <c r="AC405" s="165"/>
      <c r="AD405" s="165"/>
      <c r="AE405" s="165"/>
      <c r="AF405" s="165"/>
      <c r="AG405" s="40"/>
      <c r="AH405" s="177"/>
      <c r="AI405" s="177"/>
      <c r="AJ405" s="177"/>
    </row>
    <row r="406" spans="1:36" ht="15.75" x14ac:dyDescent="0.25">
      <c r="C406" s="648"/>
      <c r="D406" s="271" t="s">
        <v>505</v>
      </c>
      <c r="E406" s="9" t="s">
        <v>1063</v>
      </c>
      <c r="F406" s="4"/>
      <c r="G406" s="4"/>
      <c r="H406" s="47"/>
      <c r="I406" s="4"/>
      <c r="J406" s="4"/>
      <c r="K406" s="2"/>
      <c r="L406" s="2"/>
      <c r="M406" s="2"/>
      <c r="N406" s="165"/>
      <c r="O406" s="40"/>
      <c r="P406" s="40"/>
      <c r="Q406" s="165"/>
      <c r="R406" s="165"/>
      <c r="S406" s="165"/>
      <c r="T406" s="165"/>
      <c r="U406" s="40"/>
      <c r="V406" s="40"/>
      <c r="W406" s="165"/>
      <c r="X406" s="165"/>
      <c r="Y406" s="165"/>
      <c r="Z406" s="165"/>
      <c r="AA406" s="40"/>
      <c r="AB406" s="40"/>
      <c r="AC406" s="165"/>
      <c r="AD406" s="165"/>
      <c r="AE406" s="165"/>
      <c r="AF406" s="165"/>
      <c r="AG406" s="40"/>
      <c r="AH406" s="177"/>
      <c r="AI406" s="177"/>
      <c r="AJ406" s="177"/>
    </row>
    <row r="407" spans="1:36" ht="15.75" x14ac:dyDescent="0.25">
      <c r="C407" s="649"/>
      <c r="D407" s="271" t="s">
        <v>590</v>
      </c>
      <c r="E407" s="9" t="s">
        <v>1064</v>
      </c>
      <c r="F407" s="4"/>
      <c r="G407" s="4"/>
      <c r="H407" s="47"/>
      <c r="I407" s="4"/>
      <c r="J407" s="4"/>
      <c r="K407" s="2"/>
      <c r="L407" s="2"/>
      <c r="M407" s="2"/>
      <c r="N407" s="165"/>
      <c r="O407" s="40"/>
      <c r="P407" s="40"/>
      <c r="Q407" s="165"/>
      <c r="R407" s="165"/>
      <c r="S407" s="165"/>
      <c r="T407" s="165"/>
      <c r="U407" s="40"/>
      <c r="V407" s="40"/>
      <c r="W407" s="165"/>
      <c r="X407" s="165"/>
      <c r="Y407" s="165"/>
      <c r="Z407" s="165"/>
      <c r="AA407" s="40"/>
      <c r="AB407" s="40"/>
      <c r="AC407" s="165"/>
      <c r="AD407" s="165"/>
      <c r="AE407" s="165"/>
      <c r="AF407" s="165"/>
      <c r="AG407" s="40"/>
      <c r="AH407" s="177"/>
      <c r="AI407" s="177"/>
      <c r="AJ407" s="177"/>
    </row>
    <row r="408" spans="1:36" ht="15.75" x14ac:dyDescent="0.25">
      <c r="B408" s="161">
        <v>121</v>
      </c>
      <c r="C408" s="647">
        <v>100</v>
      </c>
      <c r="D408" s="273" t="s">
        <v>446</v>
      </c>
      <c r="E408" s="12" t="s">
        <v>1055</v>
      </c>
      <c r="F408" s="4" t="s">
        <v>1056</v>
      </c>
      <c r="G408" s="4" t="s">
        <v>1057</v>
      </c>
      <c r="H408" s="47">
        <v>44419</v>
      </c>
      <c r="I408" s="4" t="s">
        <v>772</v>
      </c>
      <c r="J408" s="4" t="s">
        <v>1078</v>
      </c>
      <c r="K408" s="2"/>
      <c r="L408" s="8"/>
      <c r="M408" s="8" t="s">
        <v>1058</v>
      </c>
      <c r="N408" s="165" t="s">
        <v>1215</v>
      </c>
      <c r="O408" s="40"/>
      <c r="P408" s="40"/>
      <c r="Q408" s="165" t="s">
        <v>1215</v>
      </c>
      <c r="R408" s="165"/>
      <c r="S408" s="165"/>
      <c r="T408" s="165"/>
      <c r="U408" s="40"/>
      <c r="V408" s="40"/>
      <c r="W408" s="165" t="s">
        <v>1215</v>
      </c>
      <c r="X408" s="165"/>
      <c r="Y408" s="165"/>
      <c r="Z408" s="165"/>
      <c r="AA408" s="40"/>
      <c r="AB408" s="40"/>
      <c r="AC408" s="165">
        <v>4</v>
      </c>
      <c r="AD408" s="165"/>
      <c r="AE408" s="165">
        <v>54</v>
      </c>
      <c r="AF408" s="165">
        <v>2</v>
      </c>
      <c r="AG408" s="40"/>
      <c r="AH408" s="177"/>
      <c r="AI408" s="177"/>
      <c r="AJ408" s="177"/>
    </row>
    <row r="409" spans="1:36" ht="15.75" x14ac:dyDescent="0.25">
      <c r="C409" s="648"/>
      <c r="D409" s="271" t="s">
        <v>137</v>
      </c>
      <c r="E409" s="2" t="s">
        <v>1059</v>
      </c>
      <c r="F409" s="2"/>
      <c r="G409" s="2"/>
      <c r="H409" s="2"/>
      <c r="I409" s="2"/>
      <c r="J409" s="2"/>
      <c r="K409" s="2"/>
      <c r="L409" s="2"/>
      <c r="M409" s="2"/>
      <c r="N409" s="165"/>
      <c r="O409" s="40"/>
      <c r="P409" s="40"/>
      <c r="Q409" s="165"/>
      <c r="R409" s="165"/>
      <c r="S409" s="165"/>
      <c r="T409" s="165"/>
      <c r="U409" s="40"/>
      <c r="V409" s="40"/>
      <c r="W409" s="165"/>
      <c r="X409" s="165"/>
      <c r="Y409" s="165"/>
      <c r="Z409" s="165"/>
      <c r="AA409" s="40"/>
      <c r="AB409" s="40"/>
      <c r="AC409" s="165"/>
      <c r="AD409" s="165"/>
      <c r="AE409" s="165"/>
      <c r="AF409" s="165"/>
      <c r="AG409" s="40"/>
      <c r="AH409" s="177"/>
      <c r="AI409" s="177"/>
      <c r="AJ409" s="177"/>
    </row>
    <row r="410" spans="1:36" ht="15.75" x14ac:dyDescent="0.25">
      <c r="C410" s="648"/>
      <c r="D410" s="271" t="s">
        <v>139</v>
      </c>
      <c r="E410" s="2" t="s">
        <v>1060</v>
      </c>
      <c r="F410" s="2"/>
      <c r="G410" s="2"/>
      <c r="H410" s="2"/>
      <c r="I410" s="2"/>
      <c r="J410" s="2"/>
      <c r="K410" s="2"/>
      <c r="L410" s="2"/>
      <c r="M410" s="2"/>
      <c r="N410" s="165"/>
      <c r="O410" s="40"/>
      <c r="P410" s="40"/>
      <c r="Q410" s="165"/>
      <c r="R410" s="165"/>
      <c r="S410" s="165"/>
      <c r="T410" s="165"/>
      <c r="U410" s="40"/>
      <c r="V410" s="40"/>
      <c r="W410" s="165"/>
      <c r="X410" s="165"/>
      <c r="Y410" s="165"/>
      <c r="Z410" s="165"/>
      <c r="AA410" s="40"/>
      <c r="AB410" s="40"/>
      <c r="AC410" s="165"/>
      <c r="AD410" s="165"/>
      <c r="AE410" s="165"/>
      <c r="AF410" s="165"/>
      <c r="AG410" s="40"/>
      <c r="AH410" s="177"/>
      <c r="AI410" s="177"/>
      <c r="AJ410" s="177"/>
    </row>
    <row r="411" spans="1:36" ht="15.75" x14ac:dyDescent="0.25">
      <c r="C411" s="649"/>
      <c r="D411" s="271" t="s">
        <v>139</v>
      </c>
      <c r="E411" s="2" t="s">
        <v>1061</v>
      </c>
      <c r="F411" s="2"/>
      <c r="G411" s="2"/>
      <c r="H411" s="2"/>
      <c r="I411" s="2"/>
      <c r="J411" s="2"/>
      <c r="K411" s="2"/>
      <c r="L411" s="2"/>
      <c r="M411" s="2"/>
      <c r="N411" s="165"/>
      <c r="O411" s="40"/>
      <c r="P411" s="40"/>
      <c r="Q411" s="165"/>
      <c r="R411" s="165"/>
      <c r="S411" s="165"/>
      <c r="T411" s="165"/>
      <c r="U411" s="40"/>
      <c r="V411" s="40"/>
      <c r="W411" s="165"/>
      <c r="X411" s="165"/>
      <c r="Y411" s="165"/>
      <c r="Z411" s="165"/>
      <c r="AA411" s="40"/>
      <c r="AB411" s="40"/>
      <c r="AC411" s="165"/>
      <c r="AD411" s="165"/>
      <c r="AE411" s="165"/>
      <c r="AF411" s="165"/>
      <c r="AG411" s="40"/>
      <c r="AH411" s="177"/>
      <c r="AI411" s="177"/>
      <c r="AJ411" s="177"/>
    </row>
    <row r="412" spans="1:36" ht="15.75" x14ac:dyDescent="0.25">
      <c r="B412" s="161">
        <v>122</v>
      </c>
      <c r="C412" s="647">
        <v>101</v>
      </c>
      <c r="D412" s="273" t="s">
        <v>448</v>
      </c>
      <c r="E412" s="12" t="s">
        <v>2060</v>
      </c>
      <c r="F412" s="4" t="s">
        <v>2061</v>
      </c>
      <c r="G412" s="4" t="s">
        <v>2062</v>
      </c>
      <c r="H412" s="183">
        <v>43794</v>
      </c>
      <c r="I412" s="4" t="s">
        <v>2063</v>
      </c>
      <c r="J412" s="2" t="s">
        <v>73</v>
      </c>
      <c r="K412" s="2" t="s">
        <v>2064</v>
      </c>
      <c r="L412" s="8"/>
      <c r="M412" s="8" t="s">
        <v>2065</v>
      </c>
      <c r="N412" s="165" t="s">
        <v>1215</v>
      </c>
      <c r="O412" s="40"/>
      <c r="P412" s="40"/>
      <c r="Q412" s="165" t="s">
        <v>1215</v>
      </c>
      <c r="R412" s="165"/>
      <c r="S412" s="165"/>
      <c r="T412" s="165"/>
      <c r="U412" s="40"/>
      <c r="V412" s="40"/>
      <c r="W412" s="165"/>
      <c r="X412" s="165" t="s">
        <v>1215</v>
      </c>
      <c r="Y412" s="165"/>
      <c r="Z412" s="165"/>
      <c r="AA412" s="40"/>
      <c r="AB412" s="40"/>
      <c r="AC412" s="165">
        <v>3</v>
      </c>
      <c r="AD412" s="165"/>
      <c r="AE412" s="165">
        <v>54</v>
      </c>
      <c r="AF412" s="165">
        <v>5</v>
      </c>
      <c r="AG412" s="177"/>
      <c r="AH412" s="177"/>
      <c r="AI412" s="177"/>
      <c r="AJ412" s="177"/>
    </row>
    <row r="413" spans="1:36" ht="15.75" x14ac:dyDescent="0.25">
      <c r="C413" s="648"/>
      <c r="D413" s="271" t="s">
        <v>213</v>
      </c>
      <c r="E413" s="2" t="s">
        <v>2066</v>
      </c>
      <c r="F413" s="2"/>
      <c r="G413" s="2"/>
      <c r="H413" s="2"/>
      <c r="I413" s="2"/>
      <c r="J413" s="2"/>
      <c r="K413" s="2"/>
      <c r="L413" s="2"/>
      <c r="M413" s="2"/>
      <c r="N413" s="40"/>
      <c r="O413" s="40"/>
      <c r="P413" s="40"/>
      <c r="Q413" s="165"/>
      <c r="R413" s="165"/>
      <c r="S413" s="165"/>
      <c r="T413" s="165"/>
      <c r="U413" s="40"/>
      <c r="V413" s="40"/>
      <c r="W413" s="165"/>
      <c r="X413" s="165"/>
      <c r="Y413" s="165"/>
      <c r="Z413" s="165"/>
      <c r="AA413" s="40"/>
      <c r="AB413" s="40"/>
      <c r="AC413" s="165"/>
      <c r="AD413" s="165"/>
      <c r="AE413" s="165"/>
      <c r="AF413" s="165"/>
      <c r="AG413" s="177"/>
      <c r="AH413" s="177"/>
      <c r="AI413" s="177"/>
      <c r="AJ413" s="177"/>
    </row>
    <row r="414" spans="1:36" ht="15.75" x14ac:dyDescent="0.25">
      <c r="C414" s="649"/>
      <c r="D414" s="271" t="s">
        <v>139</v>
      </c>
      <c r="E414" s="2" t="s">
        <v>2067</v>
      </c>
      <c r="F414" s="2"/>
      <c r="G414" s="2"/>
      <c r="H414" s="2"/>
      <c r="I414" s="2"/>
      <c r="J414" s="2"/>
      <c r="K414" s="2"/>
      <c r="L414" s="2"/>
      <c r="M414" s="2"/>
      <c r="N414" s="40"/>
      <c r="O414" s="40"/>
      <c r="P414" s="40"/>
      <c r="Q414" s="165"/>
      <c r="R414" s="165"/>
      <c r="S414" s="165"/>
      <c r="T414" s="165"/>
      <c r="U414" s="40"/>
      <c r="V414" s="40"/>
      <c r="W414" s="165"/>
      <c r="X414" s="165"/>
      <c r="Y414" s="165"/>
      <c r="Z414" s="165"/>
      <c r="AA414" s="40"/>
      <c r="AB414" s="40"/>
      <c r="AC414" s="165"/>
      <c r="AD414" s="165"/>
      <c r="AE414" s="165"/>
      <c r="AF414" s="165"/>
      <c r="AG414" s="177"/>
      <c r="AH414" s="177"/>
      <c r="AI414" s="177"/>
      <c r="AJ414" s="177"/>
    </row>
    <row r="415" spans="1:36" ht="15.75" x14ac:dyDescent="0.25">
      <c r="A415" s="161">
        <v>11</v>
      </c>
      <c r="C415" s="647">
        <v>102</v>
      </c>
      <c r="D415" s="273" t="s">
        <v>167</v>
      </c>
      <c r="E415" s="12" t="s">
        <v>463</v>
      </c>
      <c r="F415" s="4" t="s">
        <v>2069</v>
      </c>
      <c r="G415" s="4" t="s">
        <v>2070</v>
      </c>
      <c r="H415" s="183">
        <v>44573</v>
      </c>
      <c r="I415" s="2" t="s">
        <v>2071</v>
      </c>
      <c r="J415" s="2" t="s">
        <v>73</v>
      </c>
      <c r="K415" s="1" t="s">
        <v>2072</v>
      </c>
      <c r="L415" s="8"/>
      <c r="M415" s="8" t="s">
        <v>2073</v>
      </c>
      <c r="N415" s="186" t="s">
        <v>1215</v>
      </c>
      <c r="O415" s="2"/>
      <c r="P415" s="2"/>
      <c r="Q415" s="165" t="s">
        <v>1215</v>
      </c>
      <c r="R415" s="165"/>
      <c r="S415" s="165"/>
      <c r="T415" s="165"/>
      <c r="U415" s="40"/>
      <c r="V415" s="40"/>
      <c r="W415" s="165" t="s">
        <v>1215</v>
      </c>
      <c r="X415" s="165"/>
      <c r="Y415" s="165"/>
      <c r="Z415" s="165"/>
      <c r="AA415" s="40"/>
      <c r="AB415" s="40"/>
      <c r="AC415" s="165">
        <v>3</v>
      </c>
      <c r="AD415" s="165"/>
      <c r="AE415" s="165">
        <v>54</v>
      </c>
      <c r="AF415" s="165">
        <v>5</v>
      </c>
      <c r="AG415" s="177"/>
      <c r="AH415" s="177"/>
      <c r="AI415" s="177"/>
      <c r="AJ415" s="177"/>
    </row>
    <row r="416" spans="1:36" ht="15.75" x14ac:dyDescent="0.25">
      <c r="C416" s="648"/>
      <c r="D416" s="271" t="s">
        <v>213</v>
      </c>
      <c r="E416" s="2" t="s">
        <v>2074</v>
      </c>
      <c r="F416" s="2"/>
      <c r="G416" s="2"/>
      <c r="H416" s="2"/>
      <c r="I416" s="2"/>
      <c r="J416" s="2"/>
      <c r="K416" s="203"/>
      <c r="L416" s="2"/>
      <c r="M416" s="2"/>
      <c r="N416" s="40"/>
      <c r="O416" s="40"/>
      <c r="P416" s="40"/>
      <c r="Q416" s="165"/>
      <c r="R416" s="165"/>
      <c r="S416" s="165"/>
      <c r="T416" s="165"/>
      <c r="U416" s="40"/>
      <c r="V416" s="40"/>
      <c r="W416" s="165"/>
      <c r="X416" s="165"/>
      <c r="Y416" s="165"/>
      <c r="Z416" s="165"/>
      <c r="AA416" s="40"/>
      <c r="AB416" s="40"/>
      <c r="AC416" s="165"/>
      <c r="AD416" s="165"/>
      <c r="AE416" s="165"/>
      <c r="AF416" s="165"/>
      <c r="AG416" s="177"/>
      <c r="AH416" s="177"/>
      <c r="AI416" s="177"/>
      <c r="AJ416" s="177"/>
    </row>
    <row r="417" spans="1:36" ht="15.75" x14ac:dyDescent="0.25">
      <c r="C417" s="649"/>
      <c r="D417" s="271" t="s">
        <v>139</v>
      </c>
      <c r="E417" s="2" t="s">
        <v>2075</v>
      </c>
      <c r="F417" s="2"/>
      <c r="G417" s="2"/>
      <c r="H417" s="2"/>
      <c r="I417" s="2"/>
      <c r="J417" s="2"/>
      <c r="K417" s="203"/>
      <c r="L417" s="2"/>
      <c r="M417" s="2"/>
      <c r="N417" s="165"/>
      <c r="O417" s="40"/>
      <c r="P417" s="40"/>
      <c r="Q417" s="165"/>
      <c r="R417" s="165"/>
      <c r="S417" s="165"/>
      <c r="T417" s="165"/>
      <c r="U417" s="40"/>
      <c r="V417" s="40"/>
      <c r="W417" s="165"/>
      <c r="X417" s="165"/>
      <c r="Y417" s="165"/>
      <c r="Z417" s="165"/>
      <c r="AA417" s="40"/>
      <c r="AB417" s="40"/>
      <c r="AC417" s="165"/>
      <c r="AD417" s="165"/>
      <c r="AE417" s="165"/>
      <c r="AF417" s="165"/>
      <c r="AG417" s="177"/>
      <c r="AH417" s="177"/>
      <c r="AI417" s="177"/>
      <c r="AJ417" s="177"/>
    </row>
    <row r="418" spans="1:36" ht="15.75" x14ac:dyDescent="0.25">
      <c r="A418" s="161">
        <v>12</v>
      </c>
      <c r="C418" s="647">
        <v>103</v>
      </c>
      <c r="D418" s="273" t="s">
        <v>167</v>
      </c>
      <c r="E418" s="12" t="s">
        <v>1596</v>
      </c>
      <c r="F418" s="4" t="s">
        <v>2175</v>
      </c>
      <c r="G418" s="4" t="s">
        <v>2176</v>
      </c>
      <c r="H418" s="47">
        <v>44420</v>
      </c>
      <c r="I418" s="2" t="s">
        <v>2071</v>
      </c>
      <c r="J418" s="2" t="s">
        <v>73</v>
      </c>
      <c r="K418" s="203" t="s">
        <v>2177</v>
      </c>
      <c r="L418" s="8"/>
      <c r="M418" s="8" t="s">
        <v>695</v>
      </c>
      <c r="N418" s="193" t="s">
        <v>1215</v>
      </c>
      <c r="O418" s="2"/>
      <c r="P418" s="2"/>
      <c r="Q418" s="165" t="s">
        <v>1215</v>
      </c>
      <c r="R418" s="165"/>
      <c r="S418" s="165"/>
      <c r="T418" s="165"/>
      <c r="U418" s="40"/>
      <c r="V418" s="40"/>
      <c r="W418" s="165"/>
      <c r="X418" s="165" t="s">
        <v>1215</v>
      </c>
      <c r="Y418" s="165"/>
      <c r="Z418" s="165"/>
      <c r="AA418" s="40"/>
      <c r="AB418" s="40"/>
      <c r="AC418" s="165">
        <v>4</v>
      </c>
      <c r="AD418" s="165"/>
      <c r="AE418" s="165">
        <v>54</v>
      </c>
      <c r="AF418" s="165">
        <v>5</v>
      </c>
      <c r="AG418" s="177"/>
      <c r="AH418" s="177"/>
      <c r="AI418" s="177"/>
      <c r="AJ418" s="177"/>
    </row>
    <row r="419" spans="1:36" ht="15.75" x14ac:dyDescent="0.25">
      <c r="C419" s="648"/>
      <c r="D419" s="271" t="s">
        <v>137</v>
      </c>
      <c r="E419" s="2" t="s">
        <v>2178</v>
      </c>
      <c r="F419" s="2"/>
      <c r="G419" s="2"/>
      <c r="H419" s="2"/>
      <c r="I419" s="2"/>
      <c r="J419" s="2"/>
      <c r="K419" s="2"/>
      <c r="L419" s="2"/>
      <c r="M419" s="2"/>
      <c r="N419" s="2"/>
      <c r="O419" s="2"/>
      <c r="P419" s="2"/>
      <c r="Q419" s="165"/>
      <c r="R419" s="165"/>
      <c r="S419" s="165"/>
      <c r="T419" s="165"/>
      <c r="U419" s="40"/>
      <c r="V419" s="40"/>
      <c r="W419" s="165"/>
      <c r="X419" s="165"/>
      <c r="Y419" s="165"/>
      <c r="Z419" s="165"/>
      <c r="AA419" s="40"/>
      <c r="AB419" s="40"/>
      <c r="AC419" s="165"/>
      <c r="AD419" s="165"/>
      <c r="AE419" s="165"/>
      <c r="AF419" s="165"/>
      <c r="AG419" s="177"/>
      <c r="AH419" s="177"/>
      <c r="AI419" s="177"/>
      <c r="AJ419" s="177"/>
    </row>
    <row r="420" spans="1:36" ht="15.75" x14ac:dyDescent="0.25">
      <c r="C420" s="648"/>
      <c r="D420" s="271" t="s">
        <v>139</v>
      </c>
      <c r="E420" s="2" t="s">
        <v>2179</v>
      </c>
      <c r="F420" s="2"/>
      <c r="G420" s="2"/>
      <c r="H420" s="2"/>
      <c r="I420" s="2"/>
      <c r="J420" s="2"/>
      <c r="K420" s="2"/>
      <c r="L420" s="2"/>
      <c r="M420" s="2"/>
      <c r="N420" s="2"/>
      <c r="O420" s="2"/>
      <c r="P420" s="2"/>
      <c r="Q420" s="165"/>
      <c r="R420" s="165"/>
      <c r="S420" s="165"/>
      <c r="T420" s="165"/>
      <c r="U420" s="40"/>
      <c r="V420" s="40"/>
      <c r="W420" s="165"/>
      <c r="X420" s="165"/>
      <c r="Y420" s="165"/>
      <c r="Z420" s="165"/>
      <c r="AA420" s="40"/>
      <c r="AB420" s="40"/>
      <c r="AC420" s="165"/>
      <c r="AD420" s="165"/>
      <c r="AE420" s="165"/>
      <c r="AF420" s="165"/>
      <c r="AG420" s="177"/>
      <c r="AH420" s="177"/>
      <c r="AI420" s="177"/>
      <c r="AJ420" s="177"/>
    </row>
    <row r="421" spans="1:36" ht="15.75" x14ac:dyDescent="0.25">
      <c r="C421" s="649"/>
      <c r="D421" s="271" t="s">
        <v>139</v>
      </c>
      <c r="E421" s="2" t="s">
        <v>2180</v>
      </c>
      <c r="F421" s="2"/>
      <c r="G421" s="2"/>
      <c r="H421" s="2"/>
      <c r="I421" s="2"/>
      <c r="J421" s="2"/>
      <c r="K421" s="1"/>
      <c r="L421" s="2"/>
      <c r="M421" s="2"/>
      <c r="N421" s="2"/>
      <c r="O421" s="2"/>
      <c r="P421" s="2"/>
      <c r="Q421" s="165"/>
      <c r="R421" s="165"/>
      <c r="S421" s="165"/>
      <c r="T421" s="165"/>
      <c r="U421" s="40"/>
      <c r="V421" s="40"/>
      <c r="W421" s="165"/>
      <c r="X421" s="165"/>
      <c r="Y421" s="165"/>
      <c r="Z421" s="165"/>
      <c r="AA421" s="40"/>
      <c r="AB421" s="40"/>
      <c r="AC421" s="165"/>
      <c r="AD421" s="165"/>
      <c r="AE421" s="193"/>
      <c r="AF421" s="193"/>
      <c r="AG421" s="177"/>
      <c r="AH421" s="177"/>
      <c r="AI421" s="177"/>
      <c r="AJ421" s="177"/>
    </row>
    <row r="422" spans="1:36" ht="15.75" x14ac:dyDescent="0.25">
      <c r="A422" s="161">
        <v>13</v>
      </c>
      <c r="C422" s="647">
        <v>104</v>
      </c>
      <c r="D422" s="273" t="s">
        <v>448</v>
      </c>
      <c r="E422" s="12" t="s">
        <v>1406</v>
      </c>
      <c r="F422" s="4" t="s">
        <v>2181</v>
      </c>
      <c r="G422" s="4" t="s">
        <v>2182</v>
      </c>
      <c r="H422" s="183">
        <v>44371</v>
      </c>
      <c r="I422" s="2" t="s">
        <v>2071</v>
      </c>
      <c r="J422" s="4" t="s">
        <v>1078</v>
      </c>
      <c r="K422" s="1"/>
      <c r="L422" s="8"/>
      <c r="M422" s="8" t="s">
        <v>583</v>
      </c>
      <c r="N422" s="195" t="s">
        <v>1215</v>
      </c>
      <c r="O422" s="40"/>
      <c r="P422" s="40"/>
      <c r="Q422" s="165" t="s">
        <v>1215</v>
      </c>
      <c r="R422" s="165"/>
      <c r="S422" s="165"/>
      <c r="T422" s="165"/>
      <c r="U422" s="40"/>
      <c r="V422" s="40"/>
      <c r="W422" s="165" t="s">
        <v>1215</v>
      </c>
      <c r="X422" s="165"/>
      <c r="Y422" s="165"/>
      <c r="Z422" s="165"/>
      <c r="AA422" s="40"/>
      <c r="AB422" s="40"/>
      <c r="AC422" s="165">
        <v>4</v>
      </c>
      <c r="AD422" s="165"/>
      <c r="AE422" s="165">
        <v>54</v>
      </c>
      <c r="AF422" s="165">
        <v>2</v>
      </c>
      <c r="AG422" s="177"/>
      <c r="AH422" s="177"/>
      <c r="AI422" s="177"/>
      <c r="AJ422" s="177"/>
    </row>
    <row r="423" spans="1:36" ht="15.75" x14ac:dyDescent="0.25">
      <c r="C423" s="648"/>
      <c r="D423" s="271" t="s">
        <v>137</v>
      </c>
      <c r="E423" s="2" t="s">
        <v>2183</v>
      </c>
      <c r="F423" s="2"/>
      <c r="G423" s="2"/>
      <c r="H423" s="2"/>
      <c r="I423" s="2"/>
      <c r="J423" s="2"/>
      <c r="K423" s="2"/>
      <c r="L423" s="2"/>
      <c r="M423" s="2"/>
      <c r="N423" s="2"/>
      <c r="O423" s="2"/>
      <c r="P423" s="2"/>
      <c r="Q423" s="165"/>
      <c r="R423" s="165"/>
      <c r="S423" s="165"/>
      <c r="T423" s="165"/>
      <c r="U423" s="40"/>
      <c r="V423" s="40"/>
      <c r="W423" s="165"/>
      <c r="X423" s="165"/>
      <c r="Y423" s="165"/>
      <c r="Z423" s="165"/>
      <c r="AA423" s="40"/>
      <c r="AB423" s="40"/>
      <c r="AC423" s="165"/>
      <c r="AD423" s="165"/>
      <c r="AE423" s="165"/>
      <c r="AF423" s="165"/>
      <c r="AG423" s="177"/>
      <c r="AH423" s="177"/>
      <c r="AI423" s="177"/>
      <c r="AJ423" s="177"/>
    </row>
    <row r="424" spans="1:36" ht="15.75" x14ac:dyDescent="0.25">
      <c r="C424" s="648"/>
      <c r="D424" s="271" t="s">
        <v>139</v>
      </c>
      <c r="E424" s="2" t="s">
        <v>2184</v>
      </c>
      <c r="F424" s="2"/>
      <c r="G424" s="2"/>
      <c r="H424" s="2"/>
      <c r="I424" s="2"/>
      <c r="J424" s="2"/>
      <c r="K424" s="2"/>
      <c r="L424" s="2"/>
      <c r="M424" s="2"/>
      <c r="N424" s="2"/>
      <c r="O424" s="2"/>
      <c r="P424" s="2"/>
      <c r="Q424" s="165"/>
      <c r="R424" s="165"/>
      <c r="S424" s="165"/>
      <c r="T424" s="165"/>
      <c r="U424" s="40"/>
      <c r="V424" s="40"/>
      <c r="W424" s="165"/>
      <c r="X424" s="165"/>
      <c r="Y424" s="165"/>
      <c r="Z424" s="165"/>
      <c r="AA424" s="40"/>
      <c r="AB424" s="40"/>
      <c r="AC424" s="165"/>
      <c r="AD424" s="165"/>
      <c r="AE424" s="165"/>
      <c r="AF424" s="165"/>
      <c r="AG424" s="177"/>
      <c r="AH424" s="177"/>
      <c r="AI424" s="177"/>
      <c r="AJ424" s="177"/>
    </row>
    <row r="425" spans="1:36" ht="15.75" x14ac:dyDescent="0.25">
      <c r="C425" s="649"/>
      <c r="D425" s="271" t="s">
        <v>139</v>
      </c>
      <c r="E425" s="2" t="s">
        <v>2185</v>
      </c>
      <c r="F425" s="2"/>
      <c r="G425" s="2"/>
      <c r="H425" s="2"/>
      <c r="I425" s="2"/>
      <c r="J425" s="2"/>
      <c r="K425" s="2"/>
      <c r="L425" s="2"/>
      <c r="M425" s="2"/>
      <c r="N425" s="2"/>
      <c r="O425" s="2"/>
      <c r="P425" s="2"/>
      <c r="Q425" s="165"/>
      <c r="R425" s="165"/>
      <c r="S425" s="165"/>
      <c r="T425" s="165"/>
      <c r="U425" s="40"/>
      <c r="V425" s="40"/>
      <c r="W425" s="165"/>
      <c r="X425" s="165"/>
      <c r="Y425" s="165"/>
      <c r="Z425" s="165"/>
      <c r="AA425" s="40"/>
      <c r="AB425" s="40"/>
      <c r="AC425" s="165"/>
      <c r="AD425" s="165"/>
      <c r="AE425" s="165"/>
      <c r="AF425" s="165"/>
      <c r="AG425" s="177"/>
      <c r="AH425" s="177"/>
      <c r="AI425" s="177"/>
      <c r="AJ425" s="177"/>
    </row>
    <row r="426" spans="1:36" ht="15.75" x14ac:dyDescent="0.25">
      <c r="A426" s="161">
        <v>14</v>
      </c>
      <c r="C426" s="647">
        <v>105</v>
      </c>
      <c r="D426" s="273" t="s">
        <v>453</v>
      </c>
      <c r="E426" s="12" t="s">
        <v>2187</v>
      </c>
      <c r="F426" s="4" t="s">
        <v>2188</v>
      </c>
      <c r="G426" s="9">
        <v>151547288</v>
      </c>
      <c r="H426" s="183">
        <v>41765</v>
      </c>
      <c r="I426" s="2" t="s">
        <v>2189</v>
      </c>
      <c r="J426" s="2" t="s">
        <v>73</v>
      </c>
      <c r="K426" s="2" t="s">
        <v>2210</v>
      </c>
      <c r="L426" s="8"/>
      <c r="M426" s="8" t="s">
        <v>2191</v>
      </c>
      <c r="N426" s="195" t="s">
        <v>1215</v>
      </c>
      <c r="O426" s="2"/>
      <c r="P426" s="165"/>
      <c r="Q426" s="165" t="s">
        <v>1215</v>
      </c>
      <c r="R426" s="165"/>
      <c r="T426" s="165"/>
      <c r="U426" s="40"/>
      <c r="V426" s="40"/>
      <c r="W426" s="165"/>
      <c r="X426" s="165" t="s">
        <v>1215</v>
      </c>
      <c r="Y426" s="165"/>
      <c r="Z426" s="165"/>
      <c r="AA426" s="40"/>
      <c r="AB426" s="40"/>
      <c r="AC426" s="165">
        <v>6</v>
      </c>
      <c r="AD426" s="165"/>
      <c r="AE426" s="165">
        <v>54</v>
      </c>
      <c r="AF426" s="165">
        <v>6</v>
      </c>
      <c r="AG426" s="177"/>
      <c r="AH426" s="177"/>
      <c r="AI426" s="177"/>
      <c r="AJ426" s="177"/>
    </row>
    <row r="427" spans="1:36" ht="15.75" x14ac:dyDescent="0.25">
      <c r="C427" s="648"/>
      <c r="D427" s="271" t="s">
        <v>238</v>
      </c>
      <c r="E427" s="2" t="s">
        <v>2192</v>
      </c>
      <c r="F427" s="2"/>
      <c r="G427" s="2"/>
      <c r="H427" s="2"/>
      <c r="I427" s="2"/>
      <c r="J427" s="2"/>
      <c r="K427" s="2"/>
      <c r="L427" s="2"/>
      <c r="M427" s="2"/>
      <c r="N427" s="196"/>
      <c r="O427" s="2"/>
      <c r="P427" s="2"/>
      <c r="Q427" s="165"/>
      <c r="R427" s="165"/>
      <c r="S427" s="165"/>
      <c r="T427" s="165"/>
      <c r="U427" s="40"/>
      <c r="V427" s="40"/>
      <c r="W427" s="165"/>
      <c r="X427" s="165"/>
      <c r="Y427" s="165"/>
      <c r="Z427" s="165"/>
      <c r="AA427" s="40"/>
      <c r="AB427" s="40"/>
      <c r="AC427" s="165"/>
      <c r="AD427" s="165"/>
      <c r="AE427" s="165"/>
      <c r="AF427" s="165"/>
      <c r="AG427" s="177"/>
      <c r="AH427" s="177"/>
      <c r="AI427" s="177"/>
      <c r="AJ427" s="177"/>
    </row>
    <row r="428" spans="1:36" ht="15.75" x14ac:dyDescent="0.25">
      <c r="C428" s="648"/>
      <c r="D428" s="271" t="s">
        <v>250</v>
      </c>
      <c r="E428" s="2" t="s">
        <v>2193</v>
      </c>
      <c r="F428" s="2"/>
      <c r="G428" s="2"/>
      <c r="H428" s="2"/>
      <c r="I428" s="2"/>
      <c r="J428" s="2"/>
      <c r="K428" s="2"/>
      <c r="L428" s="2"/>
      <c r="M428" s="2"/>
      <c r="N428" s="195"/>
      <c r="O428" s="2"/>
      <c r="P428" s="2"/>
      <c r="Q428" s="165"/>
      <c r="R428" s="165"/>
      <c r="S428" s="165"/>
      <c r="T428" s="165"/>
      <c r="U428" s="40"/>
      <c r="V428" s="40"/>
      <c r="W428" s="165"/>
      <c r="X428" s="165"/>
      <c r="Y428" s="165"/>
      <c r="Z428" s="165"/>
      <c r="AA428" s="40"/>
      <c r="AB428" s="40"/>
      <c r="AC428" s="165"/>
      <c r="AD428" s="165"/>
      <c r="AE428" s="165"/>
      <c r="AF428" s="165"/>
      <c r="AG428" s="177"/>
      <c r="AH428" s="177"/>
      <c r="AI428" s="177"/>
      <c r="AJ428" s="177"/>
    </row>
    <row r="429" spans="1:36" ht="15.75" x14ac:dyDescent="0.25">
      <c r="C429" s="648"/>
      <c r="D429" s="271" t="s">
        <v>213</v>
      </c>
      <c r="E429" s="2" t="s">
        <v>2198</v>
      </c>
      <c r="F429" s="2"/>
      <c r="G429" s="2"/>
      <c r="H429" s="2"/>
      <c r="I429" s="2"/>
      <c r="J429" s="2"/>
      <c r="K429" s="2"/>
      <c r="L429" s="2"/>
      <c r="M429" s="2"/>
      <c r="N429" s="195"/>
      <c r="O429" s="2"/>
      <c r="P429" s="2"/>
      <c r="Q429" s="165"/>
      <c r="R429" s="165"/>
      <c r="S429" s="165"/>
      <c r="T429" s="165"/>
      <c r="U429" s="40"/>
      <c r="V429" s="40"/>
      <c r="W429" s="165"/>
      <c r="X429" s="165"/>
      <c r="Y429" s="165"/>
      <c r="Z429" s="165"/>
      <c r="AA429" s="40"/>
      <c r="AB429" s="40"/>
      <c r="AC429" s="165"/>
      <c r="AD429" s="165"/>
      <c r="AE429" s="165"/>
      <c r="AF429" s="165"/>
      <c r="AG429" s="177"/>
      <c r="AH429" s="177"/>
      <c r="AI429" s="177"/>
      <c r="AJ429" s="177"/>
    </row>
    <row r="430" spans="1:36" ht="15.75" x14ac:dyDescent="0.25">
      <c r="C430" s="648"/>
      <c r="D430" s="271" t="s">
        <v>2194</v>
      </c>
      <c r="E430" s="2" t="s">
        <v>2195</v>
      </c>
      <c r="F430" s="2"/>
      <c r="G430" s="2"/>
      <c r="H430" s="2"/>
      <c r="I430" s="2"/>
      <c r="J430" s="2"/>
      <c r="K430" s="2"/>
      <c r="L430" s="2"/>
      <c r="M430" s="2"/>
      <c r="N430" s="195"/>
      <c r="O430" s="2"/>
      <c r="P430" s="2"/>
      <c r="Q430" s="165"/>
      <c r="R430" s="165"/>
      <c r="S430" s="165"/>
      <c r="T430" s="165"/>
      <c r="U430" s="40"/>
      <c r="V430" s="40"/>
      <c r="W430" s="165"/>
      <c r="X430" s="165"/>
      <c r="Y430" s="165"/>
      <c r="Z430" s="165"/>
      <c r="AA430" s="40"/>
      <c r="AB430" s="40"/>
      <c r="AC430" s="165"/>
      <c r="AD430" s="165"/>
      <c r="AE430" s="165"/>
      <c r="AF430" s="165"/>
      <c r="AG430" s="177"/>
      <c r="AH430" s="177"/>
      <c r="AI430" s="177"/>
      <c r="AJ430" s="177"/>
    </row>
    <row r="431" spans="1:36" ht="15.75" x14ac:dyDescent="0.25">
      <c r="C431" s="649"/>
      <c r="D431" s="271" t="s">
        <v>2196</v>
      </c>
      <c r="E431" s="2" t="s">
        <v>2197</v>
      </c>
      <c r="F431" s="2"/>
      <c r="G431" s="2"/>
      <c r="H431" s="2"/>
      <c r="I431" s="2"/>
      <c r="J431" s="2"/>
      <c r="K431" s="2"/>
      <c r="L431" s="2"/>
      <c r="M431" s="2"/>
      <c r="N431" s="195"/>
      <c r="O431" s="2"/>
      <c r="P431" s="2"/>
      <c r="Q431" s="165"/>
      <c r="R431" s="165"/>
      <c r="S431" s="165"/>
      <c r="T431" s="165"/>
      <c r="U431" s="40"/>
      <c r="V431" s="40"/>
      <c r="W431" s="165"/>
      <c r="X431" s="165"/>
      <c r="Y431" s="165"/>
      <c r="Z431" s="165"/>
      <c r="AA431" s="40"/>
      <c r="AB431" s="40"/>
      <c r="AC431" s="165"/>
      <c r="AD431" s="165"/>
      <c r="AE431" s="165"/>
      <c r="AF431" s="165"/>
      <c r="AG431" s="177"/>
      <c r="AH431" s="177"/>
      <c r="AI431" s="177"/>
      <c r="AJ431" s="177"/>
    </row>
    <row r="432" spans="1:36" ht="15.75" x14ac:dyDescent="0.25">
      <c r="A432" s="161">
        <v>15</v>
      </c>
      <c r="C432" s="647">
        <v>106</v>
      </c>
      <c r="D432" s="273" t="s">
        <v>453</v>
      </c>
      <c r="E432" s="12" t="s">
        <v>2199</v>
      </c>
      <c r="F432" s="4" t="s">
        <v>2200</v>
      </c>
      <c r="G432" s="4" t="s">
        <v>2201</v>
      </c>
      <c r="H432" s="183">
        <v>44455</v>
      </c>
      <c r="I432" s="2" t="s">
        <v>2071</v>
      </c>
      <c r="J432" s="2" t="s">
        <v>73</v>
      </c>
      <c r="K432" s="2" t="s">
        <v>2210</v>
      </c>
      <c r="L432" s="8"/>
      <c r="M432" s="8" t="s">
        <v>2191</v>
      </c>
      <c r="N432" s="195" t="s">
        <v>1215</v>
      </c>
      <c r="O432" s="2"/>
      <c r="P432" s="165"/>
      <c r="Q432" s="165" t="s">
        <v>1215</v>
      </c>
      <c r="R432" s="165"/>
      <c r="T432" s="165"/>
      <c r="U432" s="40"/>
      <c r="V432" s="40"/>
      <c r="W432" s="165"/>
      <c r="X432" s="165" t="s">
        <v>1215</v>
      </c>
      <c r="Y432" s="165"/>
      <c r="Z432" s="165"/>
      <c r="AA432" s="40"/>
      <c r="AB432" s="40"/>
      <c r="AC432" s="165">
        <v>4</v>
      </c>
      <c r="AD432" s="165"/>
      <c r="AE432" s="165">
        <v>54</v>
      </c>
      <c r="AF432" s="165">
        <v>6</v>
      </c>
      <c r="AG432" s="177"/>
      <c r="AH432" s="177"/>
      <c r="AI432" s="177"/>
      <c r="AJ432" s="177"/>
    </row>
    <row r="433" spans="2:36" ht="15.75" x14ac:dyDescent="0.25">
      <c r="C433" s="648"/>
      <c r="D433" s="271" t="s">
        <v>250</v>
      </c>
      <c r="E433" s="2" t="s">
        <v>2202</v>
      </c>
      <c r="F433" s="2"/>
      <c r="G433" s="2"/>
      <c r="H433" s="2"/>
      <c r="I433" s="2"/>
      <c r="J433" s="2"/>
      <c r="K433" s="2"/>
      <c r="L433" s="2"/>
      <c r="M433" s="2"/>
      <c r="N433" s="2"/>
      <c r="O433" s="40"/>
      <c r="P433" s="40"/>
      <c r="Q433" s="165"/>
      <c r="R433" s="165"/>
      <c r="S433" s="165"/>
      <c r="T433" s="165"/>
      <c r="U433" s="40"/>
      <c r="V433" s="40"/>
      <c r="W433" s="165"/>
      <c r="X433" s="165"/>
      <c r="Y433" s="165"/>
      <c r="Z433" s="165"/>
      <c r="AA433" s="40"/>
      <c r="AB433" s="40"/>
      <c r="AC433" s="40"/>
      <c r="AD433" s="40"/>
      <c r="AE433" s="40"/>
      <c r="AF433" s="40"/>
      <c r="AG433" s="177"/>
      <c r="AH433" s="177"/>
      <c r="AI433" s="177"/>
      <c r="AJ433" s="177"/>
    </row>
    <row r="434" spans="2:36" ht="15.75" x14ac:dyDescent="0.25">
      <c r="C434" s="648"/>
      <c r="D434" s="271" t="s">
        <v>213</v>
      </c>
      <c r="E434" s="2" t="s">
        <v>2203</v>
      </c>
      <c r="F434" s="2"/>
      <c r="G434" s="2"/>
      <c r="H434" s="2"/>
      <c r="I434" s="2"/>
      <c r="J434" s="2"/>
      <c r="K434" s="2"/>
      <c r="L434" s="2"/>
      <c r="M434" s="2"/>
      <c r="N434" s="2"/>
      <c r="O434" s="40"/>
      <c r="P434" s="40"/>
      <c r="Q434" s="165"/>
      <c r="R434" s="165"/>
      <c r="S434" s="165"/>
      <c r="T434" s="165"/>
      <c r="U434" s="40"/>
      <c r="V434" s="40"/>
      <c r="W434" s="165"/>
      <c r="X434" s="165"/>
      <c r="Y434" s="165"/>
      <c r="Z434" s="165"/>
      <c r="AA434" s="40"/>
      <c r="AB434" s="40"/>
      <c r="AC434" s="40"/>
      <c r="AD434" s="40"/>
      <c r="AE434" s="40"/>
      <c r="AF434" s="40"/>
      <c r="AG434" s="177"/>
      <c r="AH434" s="177"/>
      <c r="AI434" s="177"/>
      <c r="AJ434" s="177"/>
    </row>
    <row r="435" spans="2:36" ht="15.75" x14ac:dyDescent="0.25">
      <c r="C435" s="649"/>
      <c r="D435" s="271" t="s">
        <v>139</v>
      </c>
      <c r="E435" s="2" t="s">
        <v>2204</v>
      </c>
      <c r="F435" s="2"/>
      <c r="G435" s="2"/>
      <c r="H435" s="2"/>
      <c r="I435" s="2"/>
      <c r="J435" s="2"/>
      <c r="K435" s="2"/>
      <c r="L435" s="2"/>
      <c r="M435" s="2"/>
      <c r="N435" s="40"/>
      <c r="O435" s="40"/>
      <c r="P435" s="40"/>
      <c r="Q435" s="165"/>
      <c r="R435" s="165"/>
      <c r="S435" s="165"/>
      <c r="T435" s="165"/>
      <c r="U435" s="40"/>
      <c r="V435" s="40"/>
      <c r="W435" s="165"/>
      <c r="X435" s="165" t="s">
        <v>1215</v>
      </c>
      <c r="Y435" s="165"/>
      <c r="Z435" s="165"/>
      <c r="AA435" s="40"/>
      <c r="AB435" s="40"/>
      <c r="AC435" s="40"/>
      <c r="AD435" s="40"/>
      <c r="AE435" s="40"/>
      <c r="AF435" s="40"/>
      <c r="AG435" s="177"/>
      <c r="AH435" s="177"/>
      <c r="AI435" s="177"/>
      <c r="AJ435" s="177"/>
    </row>
    <row r="436" spans="2:36" ht="15.75" x14ac:dyDescent="0.25">
      <c r="B436" s="161">
        <v>108</v>
      </c>
      <c r="C436" s="647">
        <v>107</v>
      </c>
      <c r="D436" s="273" t="s">
        <v>167</v>
      </c>
      <c r="E436" s="12" t="s">
        <v>11</v>
      </c>
      <c r="F436" s="4" t="s">
        <v>2205</v>
      </c>
      <c r="G436" s="4" t="s">
        <v>2206</v>
      </c>
      <c r="H436" s="183">
        <v>44472</v>
      </c>
      <c r="I436" s="2" t="s">
        <v>2071</v>
      </c>
      <c r="J436" s="2" t="s">
        <v>73</v>
      </c>
      <c r="K436" s="2" t="s">
        <v>2210</v>
      </c>
      <c r="L436" s="2" t="s">
        <v>2211</v>
      </c>
      <c r="M436" s="2"/>
      <c r="N436" s="165" t="s">
        <v>1215</v>
      </c>
      <c r="P436" s="2"/>
      <c r="Q436" s="197" t="s">
        <v>1215</v>
      </c>
      <c r="R436" s="197"/>
      <c r="S436" s="197"/>
      <c r="T436" s="197"/>
      <c r="U436" s="2"/>
      <c r="V436" s="2"/>
      <c r="W436" s="197"/>
      <c r="X436" s="197"/>
      <c r="Y436" s="197"/>
      <c r="Z436" s="197"/>
      <c r="AA436" s="2"/>
      <c r="AB436" s="2"/>
      <c r="AC436" s="2">
        <v>4</v>
      </c>
      <c r="AD436" s="2"/>
      <c r="AE436" s="197">
        <v>67</v>
      </c>
      <c r="AF436" s="197">
        <v>2</v>
      </c>
      <c r="AG436" s="177"/>
      <c r="AH436" s="177"/>
      <c r="AI436" s="177"/>
      <c r="AJ436" s="177"/>
    </row>
    <row r="437" spans="2:36" ht="15.75" x14ac:dyDescent="0.25">
      <c r="C437" s="648"/>
      <c r="D437" s="271" t="s">
        <v>213</v>
      </c>
      <c r="E437" s="2" t="s">
        <v>2207</v>
      </c>
      <c r="F437" s="2"/>
      <c r="G437" s="2"/>
      <c r="H437" s="2"/>
      <c r="I437" s="2"/>
      <c r="J437" s="2"/>
      <c r="K437" s="2"/>
      <c r="L437" s="2"/>
      <c r="M437" s="2"/>
      <c r="N437" s="2"/>
      <c r="O437" s="2"/>
      <c r="P437" s="2"/>
      <c r="Q437" s="197"/>
      <c r="R437" s="197"/>
      <c r="S437" s="197"/>
      <c r="T437" s="197"/>
      <c r="U437" s="2"/>
      <c r="V437" s="2"/>
      <c r="W437" s="197"/>
      <c r="X437" s="197"/>
      <c r="Y437" s="197"/>
      <c r="Z437" s="197"/>
      <c r="AA437" s="2"/>
      <c r="AB437" s="2"/>
      <c r="AC437" s="2"/>
      <c r="AD437" s="2"/>
      <c r="AE437" s="2"/>
      <c r="AF437" s="2"/>
      <c r="AG437" s="177"/>
      <c r="AH437" s="177"/>
      <c r="AI437" s="177"/>
      <c r="AJ437" s="177"/>
    </row>
    <row r="438" spans="2:36" ht="15.75" x14ac:dyDescent="0.25">
      <c r="C438" s="648"/>
      <c r="D438" s="271" t="s">
        <v>139</v>
      </c>
      <c r="E438" s="2" t="s">
        <v>2208</v>
      </c>
      <c r="F438" s="2"/>
      <c r="G438" s="2"/>
      <c r="H438" s="2"/>
      <c r="I438" s="2"/>
      <c r="J438" s="2"/>
      <c r="K438" s="2"/>
      <c r="L438" s="2"/>
      <c r="M438" s="2"/>
      <c r="N438" s="2"/>
      <c r="O438" s="2"/>
      <c r="P438" s="2"/>
      <c r="Q438" s="197"/>
      <c r="R438" s="197"/>
      <c r="S438" s="197"/>
      <c r="T438" s="197"/>
      <c r="U438" s="2"/>
      <c r="V438" s="2"/>
      <c r="W438" s="197"/>
      <c r="X438" s="197"/>
      <c r="Y438" s="197"/>
      <c r="Z438" s="197"/>
      <c r="AA438" s="2"/>
      <c r="AB438" s="2"/>
      <c r="AC438" s="2"/>
      <c r="AD438" s="2"/>
      <c r="AE438" s="2"/>
      <c r="AF438" s="2"/>
      <c r="AG438" s="177"/>
      <c r="AH438" s="177"/>
      <c r="AI438" s="177"/>
      <c r="AJ438" s="177"/>
    </row>
    <row r="439" spans="2:36" ht="15.75" x14ac:dyDescent="0.25">
      <c r="C439" s="649"/>
      <c r="D439" s="271" t="s">
        <v>139</v>
      </c>
      <c r="E439" s="2" t="s">
        <v>2209</v>
      </c>
      <c r="F439" s="2"/>
      <c r="G439" s="2"/>
      <c r="H439" s="2"/>
      <c r="I439" s="2"/>
      <c r="J439" s="2"/>
      <c r="K439" s="2"/>
      <c r="L439" s="2"/>
      <c r="M439" s="2"/>
      <c r="N439" s="2"/>
      <c r="O439" s="2"/>
      <c r="P439" s="2"/>
      <c r="Q439" s="197"/>
      <c r="R439" s="197"/>
      <c r="S439" s="197"/>
      <c r="T439" s="197"/>
      <c r="U439" s="2"/>
      <c r="V439" s="2"/>
      <c r="W439" s="197"/>
      <c r="X439" s="197"/>
      <c r="Y439" s="197"/>
      <c r="Z439" s="197"/>
      <c r="AA439" s="2"/>
      <c r="AB439" s="2"/>
      <c r="AC439" s="2"/>
      <c r="AD439" s="2"/>
      <c r="AE439" s="2"/>
      <c r="AF439" s="2"/>
      <c r="AG439" s="177"/>
      <c r="AH439" s="177"/>
      <c r="AI439" s="177"/>
      <c r="AJ439" s="177"/>
    </row>
    <row r="440" spans="2:36" ht="15.75" x14ac:dyDescent="0.25">
      <c r="B440" s="161">
        <v>58</v>
      </c>
      <c r="C440" s="647">
        <v>108</v>
      </c>
      <c r="D440" s="273" t="s">
        <v>167</v>
      </c>
      <c r="E440" s="12" t="s">
        <v>2254</v>
      </c>
      <c r="F440" s="4" t="s">
        <v>2261</v>
      </c>
      <c r="G440" s="4" t="s">
        <v>2255</v>
      </c>
      <c r="H440" s="183">
        <v>44424</v>
      </c>
      <c r="I440" s="2" t="s">
        <v>2071</v>
      </c>
      <c r="J440" s="2" t="s">
        <v>73</v>
      </c>
      <c r="K440" s="2" t="s">
        <v>2256</v>
      </c>
      <c r="L440" s="2" t="s">
        <v>2257</v>
      </c>
      <c r="M440" s="2"/>
      <c r="N440" s="220" t="s">
        <v>1215</v>
      </c>
      <c r="O440" s="2"/>
      <c r="P440" s="2"/>
      <c r="Q440" s="220" t="s">
        <v>1215</v>
      </c>
      <c r="R440" s="220"/>
      <c r="S440" s="220"/>
      <c r="T440" s="220"/>
      <c r="U440" s="2"/>
      <c r="V440" s="2"/>
      <c r="W440" s="220"/>
      <c r="X440" s="220"/>
      <c r="Y440" s="220"/>
      <c r="Z440" s="220"/>
      <c r="AA440" s="2"/>
      <c r="AB440" s="2"/>
      <c r="AC440" s="2">
        <v>4</v>
      </c>
      <c r="AD440" s="2"/>
      <c r="AE440" s="2">
        <v>54</v>
      </c>
      <c r="AF440" s="2">
        <v>6</v>
      </c>
      <c r="AG440" s="177"/>
      <c r="AH440" s="177"/>
      <c r="AI440" s="177"/>
      <c r="AJ440" s="177"/>
    </row>
    <row r="441" spans="2:36" ht="15.75" x14ac:dyDescent="0.25">
      <c r="C441" s="648"/>
      <c r="D441" s="271" t="s">
        <v>238</v>
      </c>
      <c r="E441" s="2" t="s">
        <v>2258</v>
      </c>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177"/>
      <c r="AH441" s="177"/>
      <c r="AI441" s="177"/>
      <c r="AJ441" s="177"/>
    </row>
    <row r="442" spans="2:36" ht="15.75" x14ac:dyDescent="0.25">
      <c r="C442" s="648"/>
      <c r="D442" s="271" t="s">
        <v>250</v>
      </c>
      <c r="E442" s="2" t="s">
        <v>2259</v>
      </c>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177"/>
      <c r="AH442" s="177"/>
      <c r="AI442" s="177"/>
      <c r="AJ442" s="177"/>
    </row>
    <row r="443" spans="2:36" ht="15.75" x14ac:dyDescent="0.25">
      <c r="C443" s="649"/>
      <c r="D443" s="271" t="s">
        <v>1271</v>
      </c>
      <c r="E443" s="2" t="s">
        <v>2260</v>
      </c>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177"/>
      <c r="AH443" s="177"/>
      <c r="AI443" s="177"/>
      <c r="AJ443" s="177"/>
    </row>
    <row r="444" spans="2:36" ht="15.75" x14ac:dyDescent="0.25">
      <c r="B444" s="161">
        <v>93</v>
      </c>
      <c r="C444" s="647">
        <v>109</v>
      </c>
      <c r="D444" s="273" t="s">
        <v>167</v>
      </c>
      <c r="E444" s="12" t="s">
        <v>2278</v>
      </c>
      <c r="F444" s="4" t="s">
        <v>2279</v>
      </c>
      <c r="G444" s="2">
        <v>168307335</v>
      </c>
      <c r="H444" s="183">
        <v>41920</v>
      </c>
      <c r="I444" s="2" t="s">
        <v>787</v>
      </c>
      <c r="J444" s="2" t="s">
        <v>73</v>
      </c>
      <c r="K444" s="2" t="s">
        <v>2280</v>
      </c>
      <c r="L444" s="2" t="s">
        <v>2281</v>
      </c>
      <c r="M444" s="2"/>
      <c r="N444" s="2" t="s">
        <v>1215</v>
      </c>
      <c r="O444" s="2"/>
      <c r="P444" s="2"/>
      <c r="Q444" s="244" t="s">
        <v>1215</v>
      </c>
      <c r="R444" s="197"/>
      <c r="S444" s="197"/>
      <c r="T444" s="197"/>
      <c r="U444" s="2"/>
      <c r="V444" s="2"/>
      <c r="W444" s="197"/>
      <c r="X444" s="197"/>
      <c r="Y444" s="197"/>
      <c r="Z444" s="197"/>
      <c r="AA444" s="2"/>
      <c r="AB444" s="2"/>
      <c r="AC444" s="2">
        <v>4</v>
      </c>
      <c r="AD444" s="2"/>
      <c r="AE444" s="2"/>
      <c r="AF444" s="2"/>
      <c r="AG444" s="177"/>
      <c r="AH444" s="177"/>
      <c r="AI444" s="177"/>
      <c r="AJ444" s="177"/>
    </row>
    <row r="445" spans="2:36" ht="15.75" x14ac:dyDescent="0.25">
      <c r="C445" s="648"/>
      <c r="D445" s="271" t="s">
        <v>238</v>
      </c>
      <c r="E445" s="2" t="s">
        <v>2282</v>
      </c>
      <c r="F445" s="2"/>
      <c r="G445" s="2"/>
      <c r="H445" s="2"/>
      <c r="I445" s="2"/>
      <c r="J445" s="2"/>
      <c r="K445" s="2"/>
      <c r="L445" s="2"/>
      <c r="M445" s="2"/>
      <c r="N445" s="2"/>
      <c r="O445" s="2"/>
      <c r="P445" s="2"/>
      <c r="Q445" s="197"/>
      <c r="R445" s="197"/>
      <c r="S445" s="197"/>
      <c r="T445" s="197"/>
      <c r="U445" s="2"/>
      <c r="V445" s="2"/>
      <c r="W445" s="197"/>
      <c r="X445" s="197"/>
      <c r="Y445" s="197"/>
      <c r="Z445" s="197"/>
      <c r="AA445" s="2"/>
      <c r="AB445" s="2"/>
      <c r="AC445" s="2"/>
      <c r="AD445" s="2"/>
      <c r="AE445" s="2"/>
      <c r="AF445" s="2"/>
      <c r="AG445" s="177"/>
      <c r="AH445" s="177"/>
      <c r="AI445" s="177"/>
      <c r="AJ445" s="177"/>
    </row>
    <row r="446" spans="2:36" ht="15.75" x14ac:dyDescent="0.25">
      <c r="C446" s="648"/>
      <c r="D446" s="271" t="s">
        <v>250</v>
      </c>
      <c r="E446" s="2" t="s">
        <v>2283</v>
      </c>
      <c r="F446" s="2"/>
      <c r="G446" s="2"/>
      <c r="H446" s="2"/>
      <c r="I446" s="2"/>
      <c r="J446" s="2"/>
      <c r="K446" s="2"/>
      <c r="L446" s="2"/>
      <c r="M446" s="2"/>
      <c r="N446" s="2"/>
      <c r="O446" s="2"/>
      <c r="P446" s="2"/>
      <c r="Q446" s="197"/>
      <c r="R446" s="197"/>
      <c r="S446" s="197"/>
      <c r="T446" s="197"/>
      <c r="U446" s="2"/>
      <c r="V446" s="2"/>
      <c r="W446" s="197"/>
      <c r="X446" s="197"/>
      <c r="Y446" s="197"/>
      <c r="Z446" s="197"/>
      <c r="AA446" s="2"/>
      <c r="AB446" s="2"/>
      <c r="AC446" s="2"/>
      <c r="AD446" s="2"/>
      <c r="AE446" s="2"/>
      <c r="AF446" s="2"/>
      <c r="AG446" s="177"/>
      <c r="AH446" s="177"/>
      <c r="AI446" s="177"/>
      <c r="AJ446" s="177"/>
    </row>
    <row r="447" spans="2:36" ht="15.75" x14ac:dyDescent="0.25">
      <c r="C447" s="649"/>
      <c r="D447" s="271" t="s">
        <v>2196</v>
      </c>
      <c r="E447" s="2" t="s">
        <v>2284</v>
      </c>
      <c r="F447" s="1"/>
      <c r="G447" s="2"/>
      <c r="H447" s="2"/>
      <c r="I447" s="2"/>
      <c r="J447" s="2"/>
      <c r="K447" s="2"/>
      <c r="L447" s="2"/>
      <c r="M447" s="2"/>
      <c r="N447" s="2"/>
      <c r="O447" s="2"/>
      <c r="P447" s="2"/>
      <c r="Q447" s="197"/>
      <c r="R447" s="197"/>
      <c r="S447" s="197"/>
      <c r="T447" s="197"/>
      <c r="U447" s="2"/>
      <c r="V447" s="2"/>
      <c r="W447" s="197"/>
      <c r="X447" s="197"/>
      <c r="Y447" s="197"/>
      <c r="Z447" s="197"/>
      <c r="AA447" s="2"/>
      <c r="AB447" s="2"/>
      <c r="AC447" s="2"/>
      <c r="AD447" s="2"/>
      <c r="AE447" s="2"/>
      <c r="AF447" s="2"/>
      <c r="AG447" s="177"/>
      <c r="AH447" s="177"/>
      <c r="AI447" s="177"/>
      <c r="AJ447" s="177"/>
    </row>
    <row r="448" spans="2:36" ht="15.75" x14ac:dyDescent="0.25">
      <c r="B448" s="161">
        <v>59</v>
      </c>
      <c r="C448" s="270">
        <v>110</v>
      </c>
      <c r="D448" s="273" t="s">
        <v>167</v>
      </c>
      <c r="E448" s="12" t="s">
        <v>633</v>
      </c>
      <c r="F448" s="2"/>
      <c r="G448" s="4" t="s">
        <v>2286</v>
      </c>
      <c r="H448" s="183">
        <v>42818</v>
      </c>
      <c r="I448" s="2" t="s">
        <v>2071</v>
      </c>
      <c r="J448" s="2" t="s">
        <v>73</v>
      </c>
      <c r="K448" s="2" t="s">
        <v>2289</v>
      </c>
      <c r="L448" s="2" t="s">
        <v>2290</v>
      </c>
      <c r="M448" s="2"/>
      <c r="N448" s="2" t="s">
        <v>1215</v>
      </c>
      <c r="O448" s="2"/>
      <c r="P448" s="2"/>
      <c r="Q448" s="2" t="s">
        <v>1215</v>
      </c>
      <c r="R448" s="2"/>
      <c r="S448" s="2"/>
      <c r="T448" s="2"/>
      <c r="U448" s="2"/>
      <c r="V448" s="2"/>
      <c r="W448" s="2"/>
      <c r="X448" s="2" t="s">
        <v>1215</v>
      </c>
      <c r="Y448" s="2"/>
      <c r="Z448" s="2"/>
      <c r="AA448" s="2"/>
      <c r="AB448" s="2"/>
      <c r="AC448" s="2">
        <v>5</v>
      </c>
      <c r="AD448" s="2"/>
      <c r="AE448" s="2">
        <v>28</v>
      </c>
      <c r="AF448" s="2">
        <v>3</v>
      </c>
      <c r="AG448" s="177"/>
      <c r="AH448" s="177"/>
      <c r="AI448" s="177"/>
      <c r="AJ448" s="177"/>
    </row>
    <row r="449" spans="2:36" ht="15.75" x14ac:dyDescent="0.25">
      <c r="C449" s="270"/>
      <c r="D449" s="271" t="s">
        <v>137</v>
      </c>
      <c r="E449" s="2" t="s">
        <v>2291</v>
      </c>
      <c r="F449" s="2"/>
      <c r="G449" s="2"/>
      <c r="H449" s="2"/>
      <c r="I449" s="2"/>
      <c r="J449" s="2"/>
      <c r="K449" s="2"/>
      <c r="L449" s="2"/>
      <c r="M449" s="2"/>
      <c r="N449" s="2"/>
      <c r="O449" s="2"/>
      <c r="P449" s="2"/>
      <c r="Q449" s="236"/>
      <c r="R449" s="236"/>
      <c r="S449" s="236"/>
      <c r="T449" s="236"/>
      <c r="U449" s="2"/>
      <c r="V449" s="2"/>
      <c r="W449" s="236"/>
      <c r="X449" s="236"/>
      <c r="Y449" s="236"/>
      <c r="Z449" s="236"/>
      <c r="AA449" s="2"/>
      <c r="AB449" s="2"/>
      <c r="AC449" s="2"/>
      <c r="AD449" s="2"/>
      <c r="AE449" s="2"/>
      <c r="AF449" s="2"/>
      <c r="AG449" s="177"/>
      <c r="AH449" s="177"/>
      <c r="AI449" s="177"/>
      <c r="AJ449" s="177"/>
    </row>
    <row r="450" spans="2:36" ht="15.75" x14ac:dyDescent="0.25">
      <c r="C450" s="270"/>
      <c r="D450" s="271" t="s">
        <v>139</v>
      </c>
      <c r="E450" s="2" t="s">
        <v>2292</v>
      </c>
      <c r="F450" s="2"/>
      <c r="G450" s="2"/>
      <c r="H450" s="2"/>
      <c r="I450" s="2"/>
      <c r="J450" s="2"/>
      <c r="K450" s="2"/>
      <c r="L450" s="2"/>
      <c r="M450" s="2"/>
      <c r="N450" s="2"/>
      <c r="O450" s="2"/>
      <c r="P450" s="2"/>
      <c r="Q450" s="236"/>
      <c r="R450" s="236"/>
      <c r="S450" s="236"/>
      <c r="T450" s="236"/>
      <c r="U450" s="2"/>
      <c r="V450" s="2"/>
      <c r="W450" s="236"/>
      <c r="X450" s="236"/>
      <c r="Y450" s="236"/>
      <c r="Z450" s="236"/>
      <c r="AA450" s="2"/>
      <c r="AB450" s="2"/>
      <c r="AC450" s="2"/>
      <c r="AD450" s="2"/>
      <c r="AE450" s="2"/>
      <c r="AF450" s="2"/>
      <c r="AG450" s="177"/>
      <c r="AH450" s="177"/>
      <c r="AI450" s="177"/>
      <c r="AJ450" s="177"/>
    </row>
    <row r="451" spans="2:36" ht="15.75" x14ac:dyDescent="0.25">
      <c r="C451" s="270"/>
      <c r="D451" s="271" t="s">
        <v>139</v>
      </c>
      <c r="E451" s="2" t="s">
        <v>2293</v>
      </c>
      <c r="F451" s="2"/>
      <c r="G451" s="2"/>
      <c r="H451" s="2"/>
      <c r="I451" s="2"/>
      <c r="J451" s="2"/>
      <c r="K451" s="2"/>
      <c r="L451" s="2"/>
      <c r="M451" s="2"/>
      <c r="N451" s="2"/>
      <c r="O451" s="2"/>
      <c r="P451" s="2"/>
      <c r="Q451" s="236"/>
      <c r="R451" s="236"/>
      <c r="S451" s="236"/>
      <c r="T451" s="236"/>
      <c r="U451" s="2"/>
      <c r="V451" s="2"/>
      <c r="W451" s="236"/>
      <c r="X451" s="236"/>
      <c r="Y451" s="236"/>
      <c r="Z451" s="236"/>
      <c r="AA451" s="2"/>
      <c r="AB451" s="2"/>
      <c r="AC451" s="2"/>
      <c r="AD451" s="2"/>
      <c r="AE451" s="2"/>
      <c r="AF451" s="2"/>
      <c r="AG451" s="177"/>
      <c r="AH451" s="177"/>
      <c r="AI451" s="177"/>
      <c r="AJ451" s="177"/>
    </row>
    <row r="452" spans="2:36" ht="15.75" x14ac:dyDescent="0.25">
      <c r="B452" s="161">
        <v>60</v>
      </c>
      <c r="C452" s="274">
        <v>111</v>
      </c>
      <c r="D452" s="273" t="s">
        <v>167</v>
      </c>
      <c r="E452" s="12" t="s">
        <v>2294</v>
      </c>
      <c r="F452" s="4" t="s">
        <v>2295</v>
      </c>
      <c r="G452" s="4" t="s">
        <v>2296</v>
      </c>
      <c r="H452" s="183">
        <v>44420</v>
      </c>
      <c r="I452" s="2" t="s">
        <v>2071</v>
      </c>
      <c r="J452" s="2" t="s">
        <v>2297</v>
      </c>
      <c r="K452" s="2"/>
      <c r="L452" s="2" t="s">
        <v>2298</v>
      </c>
      <c r="M452" s="2"/>
      <c r="N452" s="2" t="s">
        <v>1215</v>
      </c>
      <c r="O452" s="2"/>
      <c r="P452" s="2"/>
      <c r="Q452" s="2" t="s">
        <v>1215</v>
      </c>
      <c r="R452" s="2"/>
      <c r="S452" s="2"/>
      <c r="T452" s="2"/>
      <c r="U452" s="2"/>
      <c r="V452" s="2"/>
      <c r="W452" s="2" t="s">
        <v>1215</v>
      </c>
      <c r="X452" s="2"/>
      <c r="Y452" s="2"/>
      <c r="Z452" s="2"/>
      <c r="AA452" s="2"/>
      <c r="AB452" s="2"/>
      <c r="AC452" s="2">
        <v>4</v>
      </c>
      <c r="AD452" s="2"/>
      <c r="AE452" s="2">
        <v>67</v>
      </c>
      <c r="AF452" s="2">
        <v>3</v>
      </c>
      <c r="AG452" s="177"/>
      <c r="AH452" s="177"/>
      <c r="AI452" s="177"/>
      <c r="AJ452" s="177"/>
    </row>
    <row r="453" spans="2:36" ht="15.75" x14ac:dyDescent="0.25">
      <c r="C453" s="274"/>
      <c r="D453" s="271" t="s">
        <v>381</v>
      </c>
      <c r="E453" s="2" t="s">
        <v>2299</v>
      </c>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177"/>
      <c r="AH453" s="177"/>
      <c r="AI453" s="177"/>
      <c r="AJ453" s="177"/>
    </row>
    <row r="454" spans="2:36" ht="15.75" x14ac:dyDescent="0.25">
      <c r="C454" s="274"/>
      <c r="D454" s="271" t="s">
        <v>139</v>
      </c>
      <c r="E454" s="2" t="s">
        <v>2300</v>
      </c>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177"/>
      <c r="AH454" s="177"/>
      <c r="AI454" s="177"/>
      <c r="AJ454" s="177"/>
    </row>
    <row r="455" spans="2:36" ht="15.75" x14ac:dyDescent="0.25">
      <c r="C455" s="274"/>
      <c r="D455" s="271" t="s">
        <v>139</v>
      </c>
      <c r="E455" s="2" t="s">
        <v>2301</v>
      </c>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177"/>
      <c r="AH455" s="177"/>
      <c r="AI455" s="177"/>
      <c r="AJ455" s="177"/>
    </row>
    <row r="456" spans="2:36" ht="15.75" x14ac:dyDescent="0.25">
      <c r="C456" s="274"/>
      <c r="D456" s="271"/>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177"/>
      <c r="AH456" s="177"/>
      <c r="AI456" s="177"/>
      <c r="AJ456" s="177"/>
    </row>
    <row r="457" spans="2:36" ht="15.75" x14ac:dyDescent="0.25">
      <c r="C457" s="238"/>
      <c r="D457" s="236"/>
      <c r="E457" s="2"/>
      <c r="F457" s="2"/>
      <c r="G457" s="2"/>
      <c r="H457" s="2"/>
      <c r="I457" s="2"/>
      <c r="J457" s="2"/>
      <c r="K457" s="2"/>
      <c r="L457" s="2"/>
      <c r="M457" s="2"/>
      <c r="N457" s="2"/>
      <c r="O457" s="2"/>
      <c r="P457" s="2"/>
      <c r="Q457" s="236"/>
      <c r="R457" s="236"/>
      <c r="S457" s="236"/>
      <c r="T457" s="236"/>
      <c r="U457" s="2"/>
      <c r="V457" s="2"/>
      <c r="W457" s="236"/>
      <c r="X457" s="236"/>
      <c r="Y457" s="236"/>
      <c r="Z457" s="236"/>
      <c r="AA457" s="2"/>
      <c r="AB457" s="2"/>
      <c r="AC457" s="2"/>
      <c r="AD457" s="2"/>
      <c r="AE457" s="2"/>
      <c r="AF457" s="2"/>
      <c r="AG457" s="177"/>
      <c r="AH457" s="177"/>
      <c r="AI457" s="177"/>
      <c r="AJ457" s="177"/>
    </row>
    <row r="458" spans="2:36" ht="15.75" x14ac:dyDescent="0.25">
      <c r="C458" s="223"/>
      <c r="D458" s="197"/>
      <c r="E458" s="2"/>
      <c r="F458" s="2"/>
      <c r="G458" s="2"/>
      <c r="H458" s="2"/>
      <c r="I458" s="2"/>
      <c r="J458" s="2"/>
      <c r="K458" s="2"/>
      <c r="L458" s="2"/>
      <c r="M458" s="2"/>
      <c r="N458" s="2"/>
      <c r="O458" s="2"/>
      <c r="P458" s="2"/>
      <c r="Q458" s="197"/>
      <c r="R458" s="197"/>
      <c r="S458" s="197"/>
      <c r="T458" s="197"/>
      <c r="U458" s="2"/>
      <c r="V458" s="2"/>
      <c r="W458" s="197"/>
      <c r="X458" s="197"/>
      <c r="Y458" s="197"/>
      <c r="Z458" s="197"/>
      <c r="AA458" s="2"/>
      <c r="AB458" s="2"/>
      <c r="AC458" s="2"/>
      <c r="AD458" s="2"/>
      <c r="AE458" s="2"/>
      <c r="AF458" s="2"/>
      <c r="AG458" s="177"/>
      <c r="AH458" s="177"/>
      <c r="AI458" s="177"/>
      <c r="AJ458" s="177"/>
    </row>
    <row r="459" spans="2:36" ht="15.75" x14ac:dyDescent="0.25">
      <c r="C459" s="223"/>
      <c r="D459" s="197"/>
      <c r="E459" s="2"/>
      <c r="F459" s="2"/>
      <c r="G459" s="2"/>
      <c r="H459" s="2"/>
      <c r="I459" s="2"/>
      <c r="J459" s="2"/>
      <c r="K459" s="2"/>
      <c r="L459" s="2"/>
      <c r="M459" s="2"/>
      <c r="N459" s="2"/>
      <c r="O459" s="2"/>
      <c r="P459" s="2"/>
      <c r="Q459" s="197"/>
      <c r="R459" s="197"/>
      <c r="S459" s="197"/>
      <c r="T459" s="197"/>
      <c r="U459" s="2"/>
      <c r="V459" s="2"/>
      <c r="W459" s="197"/>
      <c r="X459" s="197"/>
      <c r="Y459" s="197"/>
      <c r="Z459" s="197"/>
      <c r="AA459" s="2"/>
      <c r="AB459" s="2"/>
      <c r="AC459" s="2"/>
      <c r="AD459" s="2"/>
      <c r="AE459" s="2"/>
      <c r="AF459" s="2"/>
      <c r="AG459" s="177"/>
      <c r="AH459" s="177"/>
      <c r="AI459" s="177"/>
      <c r="AJ459" s="177"/>
    </row>
    <row r="460" spans="2:36" ht="15.75" x14ac:dyDescent="0.25">
      <c r="C460" s="223"/>
      <c r="D460" s="197"/>
      <c r="E460" s="2"/>
      <c r="F460" s="2"/>
      <c r="G460" s="2"/>
      <c r="H460" s="2"/>
      <c r="I460" s="2"/>
      <c r="J460" s="2"/>
      <c r="K460" s="2"/>
      <c r="L460" s="2"/>
      <c r="M460" s="2"/>
      <c r="N460" s="2"/>
      <c r="O460" s="2"/>
      <c r="P460" s="2"/>
      <c r="Q460" s="197"/>
      <c r="R460" s="197"/>
      <c r="S460" s="197"/>
      <c r="T460" s="197"/>
      <c r="U460" s="2"/>
      <c r="V460" s="2"/>
      <c r="W460" s="197"/>
      <c r="X460" s="197"/>
      <c r="Y460" s="197"/>
      <c r="Z460" s="197"/>
      <c r="AA460" s="2"/>
      <c r="AB460" s="2"/>
      <c r="AC460" s="2"/>
      <c r="AD460" s="2"/>
      <c r="AE460" s="2"/>
      <c r="AF460" s="2"/>
      <c r="AG460" s="177"/>
      <c r="AH460" s="177"/>
      <c r="AI460" s="177"/>
      <c r="AJ460" s="177"/>
    </row>
    <row r="461" spans="2:36" ht="15.75" x14ac:dyDescent="0.25">
      <c r="C461" s="223"/>
      <c r="D461" s="197"/>
      <c r="E461" s="2"/>
      <c r="F461" s="2"/>
      <c r="G461" s="2"/>
      <c r="H461" s="2"/>
      <c r="I461" s="2"/>
      <c r="J461" s="2"/>
      <c r="K461" s="2"/>
      <c r="L461" s="2"/>
      <c r="M461" s="2"/>
      <c r="N461" s="2"/>
      <c r="O461" s="2"/>
      <c r="P461" s="2"/>
      <c r="Q461" s="197"/>
      <c r="R461" s="197"/>
      <c r="S461" s="197"/>
      <c r="T461" s="197"/>
      <c r="U461" s="2"/>
      <c r="V461" s="2"/>
      <c r="W461" s="197"/>
      <c r="X461" s="197"/>
      <c r="Y461" s="197"/>
      <c r="Z461" s="197"/>
      <c r="AA461" s="2"/>
      <c r="AB461" s="2"/>
      <c r="AC461" s="2"/>
      <c r="AD461" s="2"/>
      <c r="AE461" s="2"/>
      <c r="AF461" s="2"/>
      <c r="AG461" s="177"/>
      <c r="AH461" s="177"/>
      <c r="AI461" s="177"/>
      <c r="AJ461" s="177"/>
    </row>
    <row r="462" spans="2:36" ht="15.75" x14ac:dyDescent="0.25">
      <c r="C462" s="223"/>
      <c r="D462" s="197"/>
      <c r="E462" s="2"/>
      <c r="F462" s="2"/>
      <c r="G462" s="2"/>
      <c r="H462" s="2"/>
      <c r="I462" s="2"/>
      <c r="J462" s="2"/>
      <c r="K462" s="2"/>
      <c r="L462" s="2"/>
      <c r="M462" s="2"/>
      <c r="N462" s="2"/>
      <c r="O462" s="2"/>
      <c r="P462" s="2"/>
      <c r="Q462" s="197"/>
      <c r="R462" s="197"/>
      <c r="S462" s="197"/>
      <c r="T462" s="197"/>
      <c r="U462" s="2"/>
      <c r="V462" s="2"/>
      <c r="W462" s="197"/>
      <c r="X462" s="197"/>
      <c r="Y462" s="197"/>
      <c r="Z462" s="197"/>
      <c r="AA462" s="2"/>
      <c r="AB462" s="2"/>
      <c r="AC462" s="2"/>
      <c r="AD462" s="2"/>
      <c r="AE462" s="2"/>
      <c r="AF462" s="2"/>
      <c r="AG462" s="177"/>
      <c r="AH462" s="177"/>
      <c r="AI462" s="177"/>
      <c r="AJ462" s="177"/>
    </row>
    <row r="463" spans="2:36" ht="15.75" x14ac:dyDescent="0.25">
      <c r="C463" s="223"/>
      <c r="D463" s="197"/>
      <c r="E463" s="2"/>
      <c r="F463" s="2"/>
      <c r="G463" s="2"/>
      <c r="H463" s="2"/>
      <c r="I463" s="2"/>
      <c r="J463" s="2"/>
      <c r="K463" s="2"/>
      <c r="L463" s="2"/>
      <c r="M463" s="2"/>
      <c r="N463" s="2"/>
      <c r="O463" s="2"/>
      <c r="P463" s="2"/>
      <c r="Q463" s="197"/>
      <c r="R463" s="197"/>
      <c r="S463" s="197"/>
      <c r="T463" s="197"/>
      <c r="U463" s="2"/>
      <c r="V463" s="2"/>
      <c r="W463" s="197"/>
      <c r="X463" s="197"/>
      <c r="Y463" s="197"/>
      <c r="Z463" s="197"/>
      <c r="AA463" s="2"/>
      <c r="AB463" s="2"/>
      <c r="AC463" s="2"/>
      <c r="AD463" s="2"/>
      <c r="AE463" s="2"/>
      <c r="AF463" s="2"/>
      <c r="AG463" s="177"/>
      <c r="AH463" s="177"/>
      <c r="AI463" s="177"/>
      <c r="AJ463" s="177"/>
    </row>
    <row r="464" spans="2:36" ht="15.75" x14ac:dyDescent="0.25">
      <c r="C464" s="223"/>
      <c r="D464" s="197"/>
      <c r="E464" s="2"/>
      <c r="F464" s="2"/>
      <c r="G464" s="2"/>
      <c r="H464" s="2"/>
      <c r="I464" s="2"/>
      <c r="J464" s="2"/>
      <c r="K464" s="2"/>
      <c r="L464" s="2"/>
      <c r="M464" s="2"/>
      <c r="N464" s="2"/>
      <c r="O464" s="2"/>
      <c r="P464" s="2"/>
      <c r="Q464" s="197"/>
      <c r="R464" s="197"/>
      <c r="S464" s="197"/>
      <c r="T464" s="197"/>
      <c r="U464" s="2"/>
      <c r="V464" s="2"/>
      <c r="W464" s="197"/>
      <c r="X464" s="197"/>
      <c r="Y464" s="197"/>
      <c r="Z464" s="197"/>
      <c r="AA464" s="2"/>
      <c r="AB464" s="2"/>
      <c r="AC464" s="2"/>
      <c r="AD464" s="2"/>
      <c r="AE464" s="2"/>
      <c r="AF464" s="2"/>
      <c r="AG464" s="177"/>
      <c r="AH464" s="177"/>
      <c r="AI464" s="177"/>
      <c r="AJ464" s="177"/>
    </row>
    <row r="465" spans="3:36" ht="15.75" x14ac:dyDescent="0.25">
      <c r="C465" s="223"/>
      <c r="D465" s="197"/>
      <c r="E465" s="2"/>
      <c r="F465" s="2"/>
      <c r="G465" s="2"/>
      <c r="H465" s="2"/>
      <c r="I465" s="2"/>
      <c r="J465" s="2"/>
      <c r="K465" s="2"/>
      <c r="L465" s="2"/>
      <c r="M465" s="2"/>
      <c r="N465" s="2"/>
      <c r="O465" s="2"/>
      <c r="P465" s="2"/>
      <c r="Q465" s="197"/>
      <c r="R465" s="197"/>
      <c r="S465" s="197"/>
      <c r="T465" s="197"/>
      <c r="U465" s="2"/>
      <c r="V465" s="2"/>
      <c r="W465" s="197"/>
      <c r="X465" s="197"/>
      <c r="Y465" s="197"/>
      <c r="Z465" s="197"/>
      <c r="AA465" s="2"/>
      <c r="AB465" s="2"/>
      <c r="AC465" s="2"/>
      <c r="AD465" s="2"/>
      <c r="AE465" s="2"/>
      <c r="AF465" s="2"/>
      <c r="AG465" s="177"/>
      <c r="AH465" s="177"/>
      <c r="AI465" s="177"/>
      <c r="AJ465" s="177"/>
    </row>
    <row r="466" spans="3:36" ht="15.75" x14ac:dyDescent="0.25">
      <c r="C466" s="223"/>
      <c r="D466" s="197"/>
      <c r="E466" s="2"/>
      <c r="F466" s="2"/>
      <c r="G466" s="2"/>
      <c r="H466" s="2"/>
      <c r="I466" s="2"/>
      <c r="J466" s="2"/>
      <c r="K466" s="2"/>
      <c r="L466" s="2"/>
      <c r="M466" s="2"/>
      <c r="N466" s="2"/>
      <c r="O466" s="2"/>
      <c r="P466" s="2"/>
      <c r="Q466" s="197"/>
      <c r="R466" s="197"/>
      <c r="S466" s="197"/>
      <c r="T466" s="197"/>
      <c r="U466" s="2"/>
      <c r="V466" s="2"/>
      <c r="W466" s="197"/>
      <c r="X466" s="197"/>
      <c r="Y466" s="197"/>
      <c r="Z466" s="197"/>
      <c r="AA466" s="2"/>
      <c r="AB466" s="2"/>
      <c r="AC466" s="2"/>
      <c r="AD466" s="2"/>
      <c r="AE466" s="2"/>
      <c r="AF466" s="2"/>
      <c r="AG466" s="177"/>
      <c r="AH466" s="177"/>
      <c r="AI466" s="177"/>
      <c r="AJ466" s="177"/>
    </row>
    <row r="467" spans="3:36" ht="15.75" x14ac:dyDescent="0.25">
      <c r="C467" s="223"/>
      <c r="D467" s="197"/>
      <c r="E467" s="2"/>
      <c r="F467" s="2"/>
      <c r="G467" s="2"/>
      <c r="H467" s="2"/>
      <c r="I467" s="2"/>
      <c r="J467" s="2"/>
      <c r="K467" s="2"/>
      <c r="L467" s="2"/>
      <c r="M467" s="2"/>
      <c r="N467" s="2"/>
      <c r="O467" s="2"/>
      <c r="P467" s="2"/>
      <c r="Q467" s="197"/>
      <c r="R467" s="197"/>
      <c r="S467" s="197"/>
      <c r="T467" s="197"/>
      <c r="U467" s="2"/>
      <c r="V467" s="2"/>
      <c r="W467" s="197"/>
      <c r="X467" s="197"/>
      <c r="Y467" s="197"/>
      <c r="Z467" s="197"/>
      <c r="AA467" s="2"/>
      <c r="AB467" s="2"/>
      <c r="AC467" s="2"/>
      <c r="AD467" s="2"/>
      <c r="AE467" s="2"/>
      <c r="AF467" s="2"/>
      <c r="AG467" s="177"/>
      <c r="AH467" s="177"/>
      <c r="AI467" s="177"/>
      <c r="AJ467" s="177"/>
    </row>
    <row r="468" spans="3:36" ht="15.75" x14ac:dyDescent="0.25">
      <c r="C468" s="223"/>
      <c r="D468" s="197"/>
      <c r="E468" s="2"/>
      <c r="F468" s="2"/>
      <c r="G468" s="2"/>
      <c r="H468" s="2"/>
      <c r="I468" s="2"/>
      <c r="J468" s="2"/>
      <c r="K468" s="2"/>
      <c r="L468" s="2"/>
      <c r="M468" s="2"/>
      <c r="N468" s="2"/>
      <c r="O468" s="2"/>
      <c r="P468" s="2"/>
      <c r="Q468" s="197"/>
      <c r="R468" s="197"/>
      <c r="S468" s="197"/>
      <c r="T468" s="197"/>
      <c r="U468" s="2"/>
      <c r="V468" s="2"/>
      <c r="W468" s="197"/>
      <c r="X468" s="197"/>
      <c r="Y468" s="197"/>
      <c r="Z468" s="197"/>
      <c r="AA468" s="2"/>
      <c r="AB468" s="2"/>
      <c r="AC468" s="2"/>
      <c r="AD468" s="2"/>
      <c r="AE468" s="2"/>
      <c r="AF468" s="2"/>
      <c r="AG468" s="177"/>
      <c r="AH468" s="177"/>
      <c r="AI468" s="177"/>
      <c r="AJ468" s="177"/>
    </row>
    <row r="469" spans="3:36" ht="15.75" x14ac:dyDescent="0.25">
      <c r="C469" s="223"/>
      <c r="D469" s="197"/>
      <c r="E469" s="2"/>
      <c r="F469" s="2"/>
      <c r="G469" s="2"/>
      <c r="H469" s="2"/>
      <c r="I469" s="2"/>
      <c r="J469" s="2"/>
      <c r="K469" s="2"/>
      <c r="L469" s="2"/>
      <c r="M469" s="2"/>
      <c r="N469" s="2"/>
      <c r="O469" s="2"/>
      <c r="P469" s="2"/>
      <c r="Q469" s="197"/>
      <c r="R469" s="197"/>
      <c r="S469" s="197"/>
      <c r="T469" s="197"/>
      <c r="U469" s="2"/>
      <c r="V469" s="2"/>
      <c r="W469" s="197"/>
      <c r="X469" s="197"/>
      <c r="Y469" s="197"/>
      <c r="Z469" s="197"/>
      <c r="AA469" s="2"/>
      <c r="AB469" s="2"/>
      <c r="AC469" s="2"/>
      <c r="AD469" s="2"/>
      <c r="AE469" s="2"/>
      <c r="AF469" s="2"/>
      <c r="AG469" s="177"/>
      <c r="AH469" s="177"/>
      <c r="AI469" s="177"/>
      <c r="AJ469" s="177"/>
    </row>
    <row r="470" spans="3:36" ht="15.75" x14ac:dyDescent="0.25">
      <c r="C470" s="223"/>
      <c r="D470" s="197"/>
      <c r="E470" s="2"/>
      <c r="F470" s="2"/>
      <c r="G470" s="2"/>
      <c r="H470" s="2"/>
      <c r="I470" s="2"/>
      <c r="J470" s="2"/>
      <c r="K470" s="2"/>
      <c r="L470" s="2"/>
      <c r="M470" s="2"/>
      <c r="N470" s="2"/>
      <c r="O470" s="2"/>
      <c r="P470" s="2"/>
      <c r="Q470" s="197"/>
      <c r="R470" s="197"/>
      <c r="S470" s="197"/>
      <c r="T470" s="197"/>
      <c r="U470" s="2"/>
      <c r="V470" s="2"/>
      <c r="W470" s="197"/>
      <c r="X470" s="197"/>
      <c r="Y470" s="197"/>
      <c r="Z470" s="197"/>
      <c r="AA470" s="2"/>
      <c r="AB470" s="2"/>
      <c r="AC470" s="2"/>
      <c r="AD470" s="2"/>
      <c r="AE470" s="2"/>
      <c r="AF470" s="2"/>
      <c r="AG470" s="177"/>
      <c r="AH470" s="177"/>
      <c r="AI470" s="177"/>
      <c r="AJ470" s="177"/>
    </row>
    <row r="471" spans="3:36" ht="15.75" x14ac:dyDescent="0.25">
      <c r="C471" s="223"/>
      <c r="D471" s="197"/>
      <c r="E471" s="2"/>
      <c r="F471" s="2"/>
      <c r="G471" s="2"/>
      <c r="H471" s="2"/>
      <c r="I471" s="2"/>
      <c r="J471" s="2"/>
      <c r="K471" s="2"/>
      <c r="L471" s="2"/>
      <c r="M471" s="2"/>
      <c r="N471" s="2"/>
      <c r="O471" s="2"/>
      <c r="P471" s="2"/>
      <c r="Q471" s="197"/>
      <c r="R471" s="197"/>
      <c r="S471" s="197"/>
      <c r="T471" s="197"/>
      <c r="U471" s="2"/>
      <c r="V471" s="2"/>
      <c r="W471" s="197"/>
      <c r="X471" s="197"/>
      <c r="Y471" s="197"/>
      <c r="Z471" s="197"/>
      <c r="AA471" s="2"/>
      <c r="AB471" s="2"/>
      <c r="AC471" s="2"/>
      <c r="AD471" s="2"/>
      <c r="AE471" s="2"/>
      <c r="AF471" s="2"/>
      <c r="AG471" s="177"/>
      <c r="AH471" s="177"/>
      <c r="AI471" s="177"/>
      <c r="AJ471" s="177"/>
    </row>
    <row r="472" spans="3:36" ht="15.75" x14ac:dyDescent="0.25">
      <c r="C472" s="223"/>
      <c r="D472" s="197"/>
      <c r="E472" s="2"/>
      <c r="F472" s="2"/>
      <c r="G472" s="2"/>
      <c r="H472" s="2"/>
      <c r="I472" s="2"/>
      <c r="J472" s="2"/>
      <c r="K472" s="2"/>
      <c r="L472" s="2"/>
      <c r="M472" s="2"/>
      <c r="N472" s="2"/>
      <c r="O472" s="2"/>
      <c r="P472" s="2"/>
      <c r="Q472" s="197"/>
      <c r="R472" s="197"/>
      <c r="S472" s="197"/>
      <c r="T472" s="197"/>
      <c r="U472" s="2"/>
      <c r="V472" s="2"/>
      <c r="W472" s="197"/>
      <c r="X472" s="197"/>
      <c r="Y472" s="197"/>
      <c r="Z472" s="197"/>
      <c r="AA472" s="2"/>
      <c r="AB472" s="2"/>
      <c r="AC472" s="2"/>
      <c r="AD472" s="2"/>
      <c r="AE472" s="2"/>
      <c r="AF472" s="2"/>
      <c r="AG472" s="177"/>
      <c r="AH472" s="177"/>
      <c r="AI472" s="177"/>
      <c r="AJ472" s="177"/>
    </row>
    <row r="473" spans="3:36" ht="15.75" x14ac:dyDescent="0.25">
      <c r="C473" s="223"/>
      <c r="D473" s="197"/>
      <c r="E473" s="2"/>
      <c r="F473" s="2"/>
      <c r="G473" s="2"/>
      <c r="H473" s="2"/>
      <c r="I473" s="2"/>
      <c r="J473" s="2"/>
      <c r="K473" s="2"/>
      <c r="L473" s="2"/>
      <c r="M473" s="2"/>
      <c r="N473" s="2"/>
      <c r="O473" s="2"/>
      <c r="P473" s="2"/>
      <c r="Q473" s="197"/>
      <c r="R473" s="197"/>
      <c r="S473" s="197"/>
      <c r="T473" s="197"/>
      <c r="U473" s="2"/>
      <c r="V473" s="2"/>
      <c r="W473" s="197"/>
      <c r="X473" s="197"/>
      <c r="Y473" s="197"/>
      <c r="Z473" s="197"/>
      <c r="AA473" s="2"/>
      <c r="AB473" s="2"/>
      <c r="AC473" s="2"/>
      <c r="AD473" s="2"/>
      <c r="AE473" s="2"/>
      <c r="AF473" s="2"/>
      <c r="AG473" s="177"/>
      <c r="AH473" s="177"/>
      <c r="AI473" s="177"/>
      <c r="AJ473" s="177"/>
    </row>
    <row r="474" spans="3:36" ht="15.75" x14ac:dyDescent="0.25">
      <c r="C474" s="223"/>
      <c r="D474" s="197"/>
      <c r="E474" s="2"/>
      <c r="F474" s="2"/>
      <c r="G474" s="2"/>
      <c r="H474" s="2"/>
      <c r="I474" s="2"/>
      <c r="J474" s="2"/>
      <c r="K474" s="2"/>
      <c r="L474" s="2"/>
      <c r="M474" s="2"/>
      <c r="N474" s="2"/>
      <c r="O474" s="2"/>
      <c r="P474" s="2"/>
      <c r="Q474" s="197"/>
      <c r="R474" s="197"/>
      <c r="S474" s="197"/>
      <c r="T474" s="197"/>
      <c r="U474" s="2"/>
      <c r="V474" s="2"/>
      <c r="W474" s="197"/>
      <c r="X474" s="197"/>
      <c r="Y474" s="197"/>
      <c r="Z474" s="197"/>
      <c r="AA474" s="2"/>
      <c r="AB474" s="2"/>
      <c r="AC474" s="2"/>
      <c r="AD474" s="2"/>
      <c r="AE474" s="2"/>
      <c r="AF474" s="2"/>
      <c r="AG474" s="177"/>
      <c r="AH474" s="177"/>
      <c r="AI474" s="177"/>
      <c r="AJ474" s="177"/>
    </row>
    <row r="475" spans="3:36" ht="15.75" x14ac:dyDescent="0.25">
      <c r="C475" s="223"/>
      <c r="D475" s="197"/>
      <c r="E475" s="2"/>
      <c r="F475" s="2"/>
      <c r="G475" s="2"/>
      <c r="H475" s="2"/>
      <c r="I475" s="2"/>
      <c r="J475" s="2"/>
      <c r="K475" s="2"/>
      <c r="L475" s="2"/>
      <c r="M475" s="2"/>
      <c r="N475" s="2"/>
      <c r="O475" s="2"/>
      <c r="P475" s="2"/>
      <c r="Q475" s="197"/>
      <c r="R475" s="197"/>
      <c r="S475" s="197"/>
      <c r="T475" s="197"/>
      <c r="U475" s="2"/>
      <c r="V475" s="2"/>
      <c r="W475" s="197"/>
      <c r="X475" s="197"/>
      <c r="Y475" s="197"/>
      <c r="Z475" s="197"/>
      <c r="AA475" s="2"/>
      <c r="AB475" s="2"/>
      <c r="AC475" s="2"/>
      <c r="AD475" s="2"/>
      <c r="AE475" s="2"/>
      <c r="AF475" s="2"/>
      <c r="AG475" s="177"/>
      <c r="AH475" s="177"/>
      <c r="AI475" s="177"/>
      <c r="AJ475" s="177"/>
    </row>
    <row r="476" spans="3:36" ht="15.75" x14ac:dyDescent="0.25">
      <c r="C476" s="223"/>
      <c r="D476" s="197"/>
      <c r="E476" s="2"/>
      <c r="F476" s="2"/>
      <c r="G476" s="2"/>
      <c r="H476" s="2"/>
      <c r="I476" s="2"/>
      <c r="J476" s="2"/>
      <c r="K476" s="2"/>
      <c r="L476" s="2"/>
      <c r="M476" s="2"/>
      <c r="N476" s="2"/>
      <c r="O476" s="2"/>
      <c r="P476" s="2"/>
      <c r="Q476" s="197"/>
      <c r="R476" s="197"/>
      <c r="S476" s="197"/>
      <c r="T476" s="197"/>
      <c r="U476" s="2"/>
      <c r="V476" s="2"/>
      <c r="W476" s="197"/>
      <c r="X476" s="197"/>
      <c r="Y476" s="197"/>
      <c r="Z476" s="197"/>
      <c r="AA476" s="2"/>
      <c r="AB476" s="2"/>
      <c r="AC476" s="2"/>
      <c r="AD476" s="2"/>
      <c r="AE476" s="2"/>
      <c r="AF476" s="2"/>
    </row>
    <row r="477" spans="3:36" x14ac:dyDescent="0.2">
      <c r="Q477" s="178"/>
      <c r="R477" s="178"/>
      <c r="S477" s="178"/>
      <c r="T477" s="178"/>
    </row>
    <row r="478" spans="3:36" ht="25.5" x14ac:dyDescent="0.2">
      <c r="C478" s="233" t="s">
        <v>1039</v>
      </c>
      <c r="D478" s="171"/>
      <c r="Q478" s="178"/>
      <c r="R478" s="178"/>
      <c r="S478" s="178"/>
      <c r="T478" s="178"/>
    </row>
    <row r="479" spans="3:36" x14ac:dyDescent="0.2">
      <c r="D479" s="178" t="s">
        <v>167</v>
      </c>
      <c r="E479" s="161" t="s">
        <v>2077</v>
      </c>
    </row>
    <row r="480" spans="3:36" x14ac:dyDescent="0.2">
      <c r="D480" s="178" t="s">
        <v>446</v>
      </c>
      <c r="E480" s="161" t="s">
        <v>1066</v>
      </c>
    </row>
    <row r="481" spans="4:30" x14ac:dyDescent="0.2">
      <c r="D481" s="178" t="s">
        <v>438</v>
      </c>
      <c r="E481" s="161" t="s">
        <v>1065</v>
      </c>
      <c r="H481" s="161">
        <f>75*20</f>
        <v>1500</v>
      </c>
    </row>
    <row r="482" spans="4:30" x14ac:dyDescent="0.2">
      <c r="M482" s="179"/>
      <c r="N482" s="179"/>
      <c r="O482" s="179"/>
      <c r="P482" s="179"/>
      <c r="Q482" s="179"/>
      <c r="R482" s="179"/>
      <c r="S482" s="179"/>
      <c r="T482" s="179"/>
      <c r="U482" s="179"/>
      <c r="V482" s="179"/>
      <c r="W482" s="179"/>
      <c r="X482" s="179"/>
      <c r="Y482" s="179"/>
      <c r="Z482" s="179"/>
      <c r="AA482" s="179"/>
      <c r="AB482" s="179"/>
      <c r="AC482" s="179"/>
      <c r="AD482" s="179"/>
    </row>
    <row r="483" spans="4:30" x14ac:dyDescent="0.2">
      <c r="M483" s="180"/>
      <c r="N483" s="180"/>
      <c r="O483" s="180"/>
      <c r="P483" s="180"/>
      <c r="Q483" s="180"/>
      <c r="R483" s="180"/>
      <c r="S483" s="180"/>
      <c r="T483" s="180"/>
      <c r="U483" s="180"/>
      <c r="V483" s="180"/>
      <c r="W483" s="180"/>
      <c r="X483" s="180"/>
      <c r="Y483" s="180"/>
      <c r="Z483" s="180"/>
      <c r="AA483" s="180"/>
      <c r="AB483" s="180"/>
      <c r="AC483" s="180"/>
      <c r="AD483" s="180"/>
    </row>
    <row r="484" spans="4:30" x14ac:dyDescent="0.2">
      <c r="M484" s="180"/>
      <c r="N484" s="180"/>
      <c r="O484" s="180"/>
      <c r="P484" s="180"/>
      <c r="Q484" s="180"/>
      <c r="R484" s="180"/>
      <c r="S484" s="180"/>
      <c r="T484" s="180"/>
      <c r="U484" s="180"/>
      <c r="V484" s="180"/>
      <c r="W484" s="180"/>
      <c r="X484" s="180"/>
      <c r="Y484" s="180"/>
      <c r="Z484" s="180"/>
      <c r="AA484" s="180"/>
      <c r="AB484" s="180"/>
      <c r="AC484" s="180"/>
      <c r="AD484" s="180"/>
    </row>
    <row r="490" spans="4:30" x14ac:dyDescent="0.2">
      <c r="G490" s="161" t="s">
        <v>1067</v>
      </c>
      <c r="H490" s="181">
        <f>67*4000</f>
        <v>268000</v>
      </c>
      <c r="I490" s="181">
        <f>67*41000</f>
        <v>2747000</v>
      </c>
    </row>
    <row r="491" spans="4:30" x14ac:dyDescent="0.2">
      <c r="H491" s="181">
        <f>54*4000</f>
        <v>216000</v>
      </c>
      <c r="I491" s="181">
        <f>54*41000</f>
        <v>2214000</v>
      </c>
    </row>
    <row r="492" spans="4:30" x14ac:dyDescent="0.2">
      <c r="H492" s="181">
        <f>28*4000</f>
        <v>112000</v>
      </c>
      <c r="I492" s="181">
        <f>28*41000</f>
        <v>1148000</v>
      </c>
    </row>
    <row r="495" spans="4:30" x14ac:dyDescent="0.2">
      <c r="G495" s="161">
        <f>150*4</f>
        <v>600</v>
      </c>
    </row>
    <row r="496" spans="4:30" x14ac:dyDescent="0.2">
      <c r="G496" s="161">
        <f>107+34</f>
        <v>141</v>
      </c>
    </row>
  </sheetData>
  <autoFilter ref="E1:E496" xr:uid="{00000000-0009-0000-0000-00000B000000}"/>
  <mergeCells count="147">
    <mergeCell ref="AG11:AG14"/>
    <mergeCell ref="AH12:AH14"/>
    <mergeCell ref="AI12:AI14"/>
    <mergeCell ref="AJ12:AJ14"/>
    <mergeCell ref="AM12:AM14"/>
    <mergeCell ref="H11:H15"/>
    <mergeCell ref="I11:I15"/>
    <mergeCell ref="J11:J15"/>
    <mergeCell ref="K11:K15"/>
    <mergeCell ref="AE12:AE14"/>
    <mergeCell ref="AF12:AF14"/>
    <mergeCell ref="AA13:AA14"/>
    <mergeCell ref="AE11:AF11"/>
    <mergeCell ref="L13:L14"/>
    <mergeCell ref="M13:M14"/>
    <mergeCell ref="N11:P12"/>
    <mergeCell ref="N13:N14"/>
    <mergeCell ref="O13:O14"/>
    <mergeCell ref="P13:P14"/>
    <mergeCell ref="Q11:T12"/>
    <mergeCell ref="T13:T14"/>
    <mergeCell ref="C16:C18"/>
    <mergeCell ref="C19:C24"/>
    <mergeCell ref="C25:C28"/>
    <mergeCell ref="C29:C31"/>
    <mergeCell ref="C32:C35"/>
    <mergeCell ref="AB13:AB14"/>
    <mergeCell ref="S13:S14"/>
    <mergeCell ref="C1:F3"/>
    <mergeCell ref="C6:F6"/>
    <mergeCell ref="C8:AF9"/>
    <mergeCell ref="AD11:AD14"/>
    <mergeCell ref="U13:U14"/>
    <mergeCell ref="V13:V14"/>
    <mergeCell ref="W13:W14"/>
    <mergeCell ref="X13:X14"/>
    <mergeCell ref="Y13:Y14"/>
    <mergeCell ref="Z13:Z14"/>
    <mergeCell ref="AC11:AC14"/>
    <mergeCell ref="F11:F15"/>
    <mergeCell ref="G11:G15"/>
    <mergeCell ref="U11:AB12"/>
    <mergeCell ref="L11:L12"/>
    <mergeCell ref="Q13:Q14"/>
    <mergeCell ref="R13:R14"/>
    <mergeCell ref="C56:C59"/>
    <mergeCell ref="C60:C63"/>
    <mergeCell ref="C64:C66"/>
    <mergeCell ref="C67:C69"/>
    <mergeCell ref="C70:C73"/>
    <mergeCell ref="C36:C39"/>
    <mergeCell ref="C40:C43"/>
    <mergeCell ref="C44:C47"/>
    <mergeCell ref="C48:C51"/>
    <mergeCell ref="C52:C55"/>
    <mergeCell ref="C96:C99"/>
    <mergeCell ref="C100:C104"/>
    <mergeCell ref="C105:C107"/>
    <mergeCell ref="C108:C111"/>
    <mergeCell ref="C112:C115"/>
    <mergeCell ref="C74:C77"/>
    <mergeCell ref="C78:C82"/>
    <mergeCell ref="C83:C85"/>
    <mergeCell ref="C86:C90"/>
    <mergeCell ref="C91:C95"/>
    <mergeCell ref="C136:C139"/>
    <mergeCell ref="C140:C143"/>
    <mergeCell ref="C144:C147"/>
    <mergeCell ref="C148:C150"/>
    <mergeCell ref="C151:C155"/>
    <mergeCell ref="C116:C120"/>
    <mergeCell ref="C121:C124"/>
    <mergeCell ref="C125:C128"/>
    <mergeCell ref="C129:C131"/>
    <mergeCell ref="C132:C135"/>
    <mergeCell ref="C178:C180"/>
    <mergeCell ref="C181:C183"/>
    <mergeCell ref="C184:C187"/>
    <mergeCell ref="C188:C190"/>
    <mergeCell ref="C191:C196"/>
    <mergeCell ref="C156:C158"/>
    <mergeCell ref="C159:C162"/>
    <mergeCell ref="C164:C167"/>
    <mergeCell ref="C168:C172"/>
    <mergeCell ref="C173:C177"/>
    <mergeCell ref="C215:C219"/>
    <mergeCell ref="C220:C222"/>
    <mergeCell ref="C223:C226"/>
    <mergeCell ref="C227:C231"/>
    <mergeCell ref="C232:C234"/>
    <mergeCell ref="C197:C200"/>
    <mergeCell ref="C201:C204"/>
    <mergeCell ref="C205:C207"/>
    <mergeCell ref="C208:C211"/>
    <mergeCell ref="C212:C214"/>
    <mergeCell ref="C259:C263"/>
    <mergeCell ref="C264:C267"/>
    <mergeCell ref="C268:C272"/>
    <mergeCell ref="C273:C276"/>
    <mergeCell ref="C277:C279"/>
    <mergeCell ref="C235:C241"/>
    <mergeCell ref="C242:C245"/>
    <mergeCell ref="C246:C249"/>
    <mergeCell ref="C250:C254"/>
    <mergeCell ref="C255:C258"/>
    <mergeCell ref="C298:C300"/>
    <mergeCell ref="C301:C304"/>
    <mergeCell ref="C305:C311"/>
    <mergeCell ref="C312:C314"/>
    <mergeCell ref="C315:C318"/>
    <mergeCell ref="C280:C283"/>
    <mergeCell ref="C284:C288"/>
    <mergeCell ref="C289:C292"/>
    <mergeCell ref="C293:C295"/>
    <mergeCell ref="C296:C297"/>
    <mergeCell ref="C337:C340"/>
    <mergeCell ref="C341:C346"/>
    <mergeCell ref="C348:C350"/>
    <mergeCell ref="C351:C354"/>
    <mergeCell ref="C355:C360"/>
    <mergeCell ref="C319:C322"/>
    <mergeCell ref="C323:C325"/>
    <mergeCell ref="C326:C329"/>
    <mergeCell ref="C330:C332"/>
    <mergeCell ref="C333:C336"/>
    <mergeCell ref="C385:C389"/>
    <mergeCell ref="C390:C391"/>
    <mergeCell ref="C392:C395"/>
    <mergeCell ref="C396:C398"/>
    <mergeCell ref="C399:C400"/>
    <mergeCell ref="C361:C365"/>
    <mergeCell ref="C366:C369"/>
    <mergeCell ref="C370:C374"/>
    <mergeCell ref="C375:C378"/>
    <mergeCell ref="C379:C384"/>
    <mergeCell ref="C444:C447"/>
    <mergeCell ref="C440:C443"/>
    <mergeCell ref="C418:C421"/>
    <mergeCell ref="C422:C425"/>
    <mergeCell ref="C426:C431"/>
    <mergeCell ref="C432:C435"/>
    <mergeCell ref="C436:C439"/>
    <mergeCell ref="C401:C403"/>
    <mergeCell ref="C404:C407"/>
    <mergeCell ref="C408:C411"/>
    <mergeCell ref="C412:C414"/>
    <mergeCell ref="C415:C417"/>
  </mergeCells>
  <pageMargins left="0.35433070866141736" right="0.19685039370078741" top="0.35433070866141736" bottom="0.39370078740157483" header="0.31496062992125984" footer="0.31496062992125984"/>
  <pageSetup paperSize="9" scale="3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F28"/>
  <sheetViews>
    <sheetView workbookViewId="0">
      <selection activeCell="E13" sqref="E13"/>
    </sheetView>
  </sheetViews>
  <sheetFormatPr defaultRowHeight="15" x14ac:dyDescent="0.2"/>
  <cols>
    <col min="1" max="1" width="6.33203125" customWidth="1"/>
    <col min="2" max="2" width="11.5546875" customWidth="1"/>
    <col min="3" max="3" width="11.33203125" customWidth="1"/>
    <col min="4" max="4" width="12.77734375" customWidth="1"/>
    <col min="5" max="5" width="14.88671875" customWidth="1"/>
    <col min="6" max="6" width="12.44140625" customWidth="1"/>
  </cols>
  <sheetData>
    <row r="3" spans="1:6" ht="15.75" x14ac:dyDescent="0.25">
      <c r="A3" s="1" t="s">
        <v>1068</v>
      </c>
      <c r="B3" s="1"/>
      <c r="C3" s="1"/>
      <c r="D3" s="1"/>
      <c r="E3" s="1"/>
      <c r="F3" s="1"/>
    </row>
    <row r="4" spans="1:6" ht="15.75" x14ac:dyDescent="0.2">
      <c r="A4" s="657" t="s">
        <v>1076</v>
      </c>
      <c r="B4" s="657"/>
      <c r="C4" s="657"/>
      <c r="D4" s="657"/>
      <c r="E4" s="657"/>
      <c r="F4" s="657"/>
    </row>
    <row r="5" spans="1:6" ht="15.75" x14ac:dyDescent="0.25">
      <c r="A5" s="1"/>
      <c r="B5" s="1"/>
      <c r="C5" s="1"/>
      <c r="D5" s="1"/>
      <c r="E5" s="1"/>
      <c r="F5" s="1"/>
    </row>
    <row r="6" spans="1:6" ht="15.75" x14ac:dyDescent="0.2">
      <c r="A6" s="658" t="s">
        <v>1093</v>
      </c>
      <c r="B6" s="658"/>
      <c r="C6" s="658"/>
      <c r="D6" s="658"/>
      <c r="E6" s="658"/>
      <c r="F6" s="658"/>
    </row>
    <row r="7" spans="1:6" ht="15.75" x14ac:dyDescent="0.25">
      <c r="A7" s="1"/>
      <c r="B7" s="1"/>
      <c r="C7" s="1"/>
      <c r="D7" s="1"/>
      <c r="E7" s="1"/>
      <c r="F7" s="1"/>
    </row>
    <row r="8" spans="1:6" ht="15.75" x14ac:dyDescent="0.25">
      <c r="A8" s="56" t="s">
        <v>1</v>
      </c>
      <c r="B8" s="56" t="s">
        <v>1081</v>
      </c>
      <c r="C8" s="56" t="s">
        <v>1082</v>
      </c>
      <c r="D8" s="56" t="s">
        <v>1083</v>
      </c>
      <c r="E8" s="56" t="s">
        <v>1084</v>
      </c>
      <c r="F8" s="56" t="s">
        <v>1092</v>
      </c>
    </row>
    <row r="9" spans="1:6" ht="15.75" x14ac:dyDescent="0.25">
      <c r="A9" s="55">
        <v>1</v>
      </c>
      <c r="B9" s="9" t="s">
        <v>1085</v>
      </c>
      <c r="C9" s="55">
        <v>0</v>
      </c>
      <c r="D9" s="55">
        <v>0</v>
      </c>
      <c r="E9" s="55">
        <v>0</v>
      </c>
      <c r="F9" s="55">
        <f>C9+D9+E9</f>
        <v>0</v>
      </c>
    </row>
    <row r="10" spans="1:6" ht="15.75" x14ac:dyDescent="0.25">
      <c r="A10" s="55">
        <v>2</v>
      </c>
      <c r="B10" s="9" t="s">
        <v>1086</v>
      </c>
      <c r="C10" s="55">
        <v>8</v>
      </c>
      <c r="D10" s="55">
        <v>11</v>
      </c>
      <c r="E10" s="55">
        <v>7</v>
      </c>
      <c r="F10" s="55">
        <f t="shared" ref="F10:F15" si="0">C10+D10+E10</f>
        <v>26</v>
      </c>
    </row>
    <row r="11" spans="1:6" ht="15.75" x14ac:dyDescent="0.25">
      <c r="A11" s="55">
        <v>3</v>
      </c>
      <c r="B11" s="9" t="s">
        <v>1087</v>
      </c>
      <c r="C11" s="55">
        <v>10</v>
      </c>
      <c r="D11" s="55">
        <v>15</v>
      </c>
      <c r="E11" s="55">
        <v>10</v>
      </c>
      <c r="F11" s="55">
        <f t="shared" si="0"/>
        <v>35</v>
      </c>
    </row>
    <row r="12" spans="1:6" ht="15.75" x14ac:dyDescent="0.25">
      <c r="A12" s="55">
        <v>4</v>
      </c>
      <c r="B12" s="9" t="s">
        <v>1088</v>
      </c>
      <c r="C12" s="55">
        <v>1</v>
      </c>
      <c r="D12" s="55">
        <v>4</v>
      </c>
      <c r="E12" s="55">
        <v>6</v>
      </c>
      <c r="F12" s="55">
        <f t="shared" si="0"/>
        <v>11</v>
      </c>
    </row>
    <row r="13" spans="1:6" ht="15.75" x14ac:dyDescent="0.25">
      <c r="A13" s="55">
        <v>5</v>
      </c>
      <c r="B13" s="58" t="s">
        <v>1089</v>
      </c>
      <c r="C13" s="54">
        <v>1</v>
      </c>
      <c r="D13" s="59">
        <v>10</v>
      </c>
      <c r="E13" s="59">
        <v>6</v>
      </c>
      <c r="F13" s="55">
        <f t="shared" si="0"/>
        <v>17</v>
      </c>
    </row>
    <row r="14" spans="1:6" ht="15.75" x14ac:dyDescent="0.25">
      <c r="A14" s="55">
        <v>6</v>
      </c>
      <c r="B14" s="9" t="s">
        <v>1090</v>
      </c>
      <c r="C14" s="56">
        <v>0</v>
      </c>
      <c r="D14" s="59">
        <v>9</v>
      </c>
      <c r="E14" s="59">
        <v>8</v>
      </c>
      <c r="F14" s="55">
        <f t="shared" si="0"/>
        <v>17</v>
      </c>
    </row>
    <row r="15" spans="1:6" ht="15.75" x14ac:dyDescent="0.25">
      <c r="A15" s="55">
        <v>7</v>
      </c>
      <c r="B15" s="9" t="s">
        <v>1091</v>
      </c>
      <c r="C15" s="55">
        <v>3</v>
      </c>
      <c r="D15" s="55">
        <v>0</v>
      </c>
      <c r="E15" s="55">
        <v>1</v>
      </c>
      <c r="F15" s="55">
        <f t="shared" si="0"/>
        <v>4</v>
      </c>
    </row>
    <row r="16" spans="1:6" ht="15.75" x14ac:dyDescent="0.25">
      <c r="A16" s="655" t="s">
        <v>1092</v>
      </c>
      <c r="B16" s="656"/>
      <c r="C16" s="56">
        <f>C15+C14+C13+C12+C11+C10+C9</f>
        <v>23</v>
      </c>
      <c r="D16" s="56">
        <f t="shared" ref="D16:E16" si="1">D15+D14+D13+D12+D11+D10+D9</f>
        <v>49</v>
      </c>
      <c r="E16" s="56">
        <f t="shared" si="1"/>
        <v>38</v>
      </c>
      <c r="F16" s="56">
        <f>F15+F14+F13+F12+F11+F10+F9</f>
        <v>110</v>
      </c>
    </row>
    <row r="17" spans="1:6" ht="15.75" x14ac:dyDescent="0.25">
      <c r="A17" s="1"/>
      <c r="B17" s="1"/>
      <c r="C17" s="1"/>
      <c r="D17" s="1"/>
      <c r="E17" s="1"/>
      <c r="F17" s="1"/>
    </row>
    <row r="18" spans="1:6" ht="15.75" x14ac:dyDescent="0.25">
      <c r="A18" s="1"/>
      <c r="B18" s="61">
        <v>54</v>
      </c>
      <c r="C18" s="61">
        <v>76</v>
      </c>
      <c r="D18" s="61"/>
      <c r="F18" s="61"/>
    </row>
    <row r="19" spans="1:6" ht="15.75" x14ac:dyDescent="0.25">
      <c r="A19" s="1"/>
      <c r="B19" s="1">
        <v>28</v>
      </c>
      <c r="C19" s="1">
        <v>60</v>
      </c>
      <c r="D19" s="1"/>
      <c r="E19" s="1"/>
      <c r="F19" s="1"/>
    </row>
    <row r="20" spans="1:6" ht="15.75" x14ac:dyDescent="0.25">
      <c r="A20" s="1"/>
      <c r="B20" s="1">
        <v>67</v>
      </c>
      <c r="C20" s="1">
        <v>32</v>
      </c>
      <c r="D20" s="1"/>
      <c r="E20" s="1"/>
      <c r="F20" s="1"/>
    </row>
    <row r="21" spans="1:6" ht="15.75" x14ac:dyDescent="0.25">
      <c r="A21" s="603"/>
      <c r="B21" s="603"/>
      <c r="C21" s="1"/>
      <c r="D21" s="659" t="s">
        <v>1079</v>
      </c>
      <c r="E21" s="659"/>
      <c r="F21" s="659"/>
    </row>
    <row r="22" spans="1:6" ht="15.75" x14ac:dyDescent="0.25">
      <c r="A22" s="592" t="s">
        <v>1080</v>
      </c>
      <c r="B22" s="592"/>
      <c r="C22" s="1"/>
      <c r="D22" s="60" t="s">
        <v>1075</v>
      </c>
      <c r="E22" s="60"/>
      <c r="F22" s="60"/>
    </row>
    <row r="23" spans="1:6" ht="15" customHeight="1" x14ac:dyDescent="0.25">
      <c r="D23" s="48"/>
      <c r="E23" s="48"/>
      <c r="F23" s="48"/>
    </row>
    <row r="27" spans="1:6" x14ac:dyDescent="0.2">
      <c r="F27">
        <f>5350/143.2</f>
        <v>37.36033519553073</v>
      </c>
    </row>
    <row r="28" spans="1:6" x14ac:dyDescent="0.2">
      <c r="F28">
        <f>2700/71.6</f>
        <v>37.709497206703915</v>
      </c>
    </row>
  </sheetData>
  <mergeCells count="6">
    <mergeCell ref="A21:B21"/>
    <mergeCell ref="A22:B22"/>
    <mergeCell ref="A16:B16"/>
    <mergeCell ref="A4:F4"/>
    <mergeCell ref="A6:F6"/>
    <mergeCell ref="D21:F21"/>
  </mergeCells>
  <pageMargins left="0.85" right="0.8"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G23"/>
  <sheetViews>
    <sheetView workbookViewId="0">
      <selection activeCell="B35" sqref="B35"/>
    </sheetView>
  </sheetViews>
  <sheetFormatPr defaultRowHeight="15" x14ac:dyDescent="0.2"/>
  <cols>
    <col min="1" max="1" width="7.44140625" customWidth="1"/>
    <col min="2" max="2" width="22" customWidth="1"/>
    <col min="3" max="3" width="10.44140625" customWidth="1"/>
    <col min="4" max="4" width="11" customWidth="1"/>
    <col min="5" max="5" width="10.33203125" customWidth="1"/>
    <col min="6" max="6" width="10.5546875" customWidth="1"/>
    <col min="7" max="7" width="10.77734375" customWidth="1"/>
  </cols>
  <sheetData>
    <row r="3" spans="1:7" ht="15.75" x14ac:dyDescent="0.25">
      <c r="A3" s="1" t="s">
        <v>1068</v>
      </c>
      <c r="B3" s="1"/>
      <c r="C3" s="1"/>
      <c r="D3" s="1"/>
      <c r="E3" s="1"/>
      <c r="F3" s="1"/>
      <c r="G3" s="1"/>
    </row>
    <row r="4" spans="1:7" ht="15.75" x14ac:dyDescent="0.2">
      <c r="A4" s="657" t="s">
        <v>1076</v>
      </c>
      <c r="B4" s="657"/>
      <c r="C4" s="657"/>
      <c r="D4" s="657"/>
      <c r="E4" s="657"/>
      <c r="F4" s="657"/>
      <c r="G4" s="657"/>
    </row>
    <row r="5" spans="1:7" ht="15.75" x14ac:dyDescent="0.25">
      <c r="A5" s="1"/>
      <c r="B5" s="1"/>
      <c r="C5" s="1"/>
      <c r="D5" s="1"/>
      <c r="E5" s="1"/>
      <c r="F5" s="1"/>
      <c r="G5" s="1"/>
    </row>
    <row r="6" spans="1:7" ht="15.75" x14ac:dyDescent="0.2">
      <c r="A6" s="658" t="s">
        <v>1077</v>
      </c>
      <c r="B6" s="658"/>
      <c r="C6" s="658"/>
      <c r="D6" s="658"/>
      <c r="E6" s="658"/>
      <c r="F6" s="658"/>
      <c r="G6" s="658"/>
    </row>
    <row r="7" spans="1:7" ht="15.75" x14ac:dyDescent="0.25">
      <c r="A7" s="1"/>
      <c r="B7" s="1"/>
      <c r="C7" s="1"/>
      <c r="D7" s="1"/>
      <c r="E7" s="1"/>
      <c r="F7" s="1"/>
      <c r="G7" s="1"/>
    </row>
    <row r="8" spans="1:7" ht="15.75" x14ac:dyDescent="0.25">
      <c r="A8" s="56" t="s">
        <v>1</v>
      </c>
      <c r="B8" s="56" t="s">
        <v>1069</v>
      </c>
      <c r="C8" s="56" t="s">
        <v>1070</v>
      </c>
      <c r="D8" s="56" t="s">
        <v>1071</v>
      </c>
      <c r="E8" s="56" t="s">
        <v>1072</v>
      </c>
      <c r="F8" s="56" t="s">
        <v>1073</v>
      </c>
      <c r="G8" s="56" t="s">
        <v>17</v>
      </c>
    </row>
    <row r="9" spans="1:7" ht="15.75" x14ac:dyDescent="0.25">
      <c r="A9" s="55">
        <v>1</v>
      </c>
      <c r="B9" s="2" t="s">
        <v>73</v>
      </c>
      <c r="C9" s="55">
        <v>62</v>
      </c>
      <c r="D9" s="287">
        <v>62</v>
      </c>
      <c r="E9" s="55">
        <v>34</v>
      </c>
      <c r="F9" s="55">
        <v>0</v>
      </c>
      <c r="G9" s="2"/>
    </row>
    <row r="10" spans="1:7" ht="15.75" x14ac:dyDescent="0.25">
      <c r="A10" s="287">
        <v>2</v>
      </c>
      <c r="B10" s="2" t="s">
        <v>2427</v>
      </c>
      <c r="C10" s="287">
        <v>33</v>
      </c>
      <c r="D10" s="287">
        <v>33</v>
      </c>
      <c r="E10" s="287">
        <v>0</v>
      </c>
      <c r="F10" s="287">
        <v>0</v>
      </c>
      <c r="G10" s="2"/>
    </row>
    <row r="11" spans="1:7" ht="15.75" x14ac:dyDescent="0.25">
      <c r="A11" s="287">
        <v>3</v>
      </c>
      <c r="B11" s="2" t="s">
        <v>1078</v>
      </c>
      <c r="C11" s="55">
        <v>16</v>
      </c>
      <c r="D11" s="55">
        <v>16</v>
      </c>
      <c r="E11" s="55">
        <v>0</v>
      </c>
      <c r="F11" s="55">
        <v>0</v>
      </c>
      <c r="G11" s="2"/>
    </row>
    <row r="12" spans="1:7" ht="15.75" x14ac:dyDescent="0.25">
      <c r="A12" s="287">
        <v>4</v>
      </c>
      <c r="B12" s="2" t="s">
        <v>1040</v>
      </c>
      <c r="C12" s="55">
        <v>2</v>
      </c>
      <c r="D12" s="55">
        <v>2</v>
      </c>
      <c r="E12" s="55">
        <v>0</v>
      </c>
      <c r="F12" s="55">
        <v>0</v>
      </c>
      <c r="G12" s="2"/>
    </row>
    <row r="13" spans="1:7" ht="15.75" x14ac:dyDescent="0.25">
      <c r="A13" s="287">
        <v>5</v>
      </c>
      <c r="B13" s="1" t="s">
        <v>2076</v>
      </c>
      <c r="C13" s="182">
        <f>C12+C11+C10+C9</f>
        <v>113</v>
      </c>
      <c r="D13" s="286">
        <f>D12+D11+D10+D9</f>
        <v>113</v>
      </c>
      <c r="E13" s="182">
        <f t="shared" ref="E13:F13" si="0">E12+E11+E9</f>
        <v>34</v>
      </c>
      <c r="F13" s="182">
        <f t="shared" si="0"/>
        <v>0</v>
      </c>
      <c r="G13" s="1"/>
    </row>
    <row r="14" spans="1:7" ht="15.75" x14ac:dyDescent="0.2">
      <c r="A14" s="57"/>
      <c r="B14" s="57"/>
      <c r="C14" s="57"/>
      <c r="D14" s="659" t="s">
        <v>1079</v>
      </c>
      <c r="E14" s="659"/>
      <c r="F14" s="659"/>
      <c r="G14" s="659"/>
    </row>
    <row r="15" spans="1:7" ht="15.75" x14ac:dyDescent="0.25">
      <c r="A15" s="603" t="s">
        <v>1074</v>
      </c>
      <c r="B15" s="603"/>
      <c r="C15" s="48"/>
      <c r="D15" s="603" t="s">
        <v>1075</v>
      </c>
      <c r="E15" s="603"/>
      <c r="F15" s="603"/>
      <c r="G15" s="603"/>
    </row>
    <row r="16" spans="1:7" ht="15.75" x14ac:dyDescent="0.25">
      <c r="A16" s="1"/>
      <c r="B16" s="1"/>
      <c r="C16" s="1"/>
      <c r="D16" s="1"/>
      <c r="E16" s="1"/>
      <c r="F16" s="1"/>
      <c r="G16" s="1"/>
    </row>
    <row r="17" spans="1:7" ht="15.75" x14ac:dyDescent="0.25">
      <c r="A17" s="1"/>
      <c r="B17" s="1"/>
      <c r="C17" s="1"/>
      <c r="D17" s="1"/>
      <c r="E17" s="1"/>
      <c r="F17" s="1"/>
      <c r="G17" s="1"/>
    </row>
    <row r="18" spans="1:7" ht="15.75" x14ac:dyDescent="0.25">
      <c r="A18" s="1"/>
      <c r="B18" s="1"/>
      <c r="C18" s="1"/>
      <c r="D18" s="1">
        <f>95-33</f>
        <v>62</v>
      </c>
      <c r="E18" s="1"/>
      <c r="F18" s="1"/>
      <c r="G18" s="1"/>
    </row>
    <row r="19" spans="1:7" ht="15.75" x14ac:dyDescent="0.25">
      <c r="A19" s="1"/>
      <c r="B19" s="61"/>
      <c r="C19" s="61"/>
      <c r="D19" s="61"/>
      <c r="E19" s="61"/>
      <c r="F19" s="61"/>
      <c r="G19" s="1"/>
    </row>
    <row r="20" spans="1:7" ht="15.75" x14ac:dyDescent="0.25">
      <c r="A20" s="1"/>
      <c r="B20" s="1"/>
      <c r="C20" s="1"/>
      <c r="D20" s="1"/>
      <c r="E20" s="1"/>
      <c r="F20" s="1"/>
      <c r="G20" s="1"/>
    </row>
    <row r="21" spans="1:7" ht="15.75" x14ac:dyDescent="0.25">
      <c r="A21" s="1"/>
      <c r="B21" s="1"/>
      <c r="C21" s="1"/>
      <c r="D21" s="1"/>
      <c r="E21" s="1"/>
      <c r="F21" s="1"/>
      <c r="G21" s="1"/>
    </row>
    <row r="22" spans="1:7" ht="15.75" x14ac:dyDescent="0.25">
      <c r="A22" s="603" t="s">
        <v>9</v>
      </c>
      <c r="B22" s="603"/>
      <c r="C22" s="1"/>
      <c r="D22" s="1"/>
      <c r="E22" s="1"/>
      <c r="F22" s="1"/>
      <c r="G22" s="1"/>
    </row>
    <row r="23" spans="1:7" ht="15.75" x14ac:dyDescent="0.25">
      <c r="A23" s="592" t="s">
        <v>1080</v>
      </c>
      <c r="B23" s="592"/>
      <c r="C23" s="1"/>
      <c r="D23" s="1"/>
      <c r="E23" s="1"/>
      <c r="F23" s="1"/>
      <c r="G23" s="1"/>
    </row>
  </sheetData>
  <mergeCells count="7">
    <mergeCell ref="A22:B22"/>
    <mergeCell ref="A23:B23"/>
    <mergeCell ref="A4:G4"/>
    <mergeCell ref="A6:G6"/>
    <mergeCell ref="D14:G14"/>
    <mergeCell ref="A15:B15"/>
    <mergeCell ref="D15:G15"/>
  </mergeCells>
  <pageMargins left="0.28999999999999998" right="0.17" top="0.3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A94"/>
  <sheetViews>
    <sheetView topLeftCell="A34" zoomScaleSheetLayoutView="75" workbookViewId="0">
      <selection activeCell="H63" sqref="H63"/>
    </sheetView>
  </sheetViews>
  <sheetFormatPr defaultColWidth="8.77734375" defaultRowHeight="15.75" x14ac:dyDescent="0.2"/>
  <cols>
    <col min="1" max="1" width="5.44140625" style="232" customWidth="1"/>
    <col min="2" max="2" width="19.21875" style="232" customWidth="1"/>
    <col min="3" max="3" width="18.5546875" style="444" customWidth="1"/>
    <col min="4" max="4" width="9.33203125" style="232" customWidth="1"/>
    <col min="5" max="5" width="6.77734375" style="442" customWidth="1"/>
    <col min="6" max="6" width="11.88671875" style="232" customWidth="1"/>
    <col min="7" max="7" width="11.109375" style="442" customWidth="1"/>
    <col min="8" max="8" width="12.77734375" style="442" customWidth="1"/>
    <col min="9" max="9" width="11.77734375" style="232" customWidth="1"/>
    <col min="10" max="10" width="10.109375" style="232" customWidth="1"/>
    <col min="11" max="11" width="11.21875" style="232" customWidth="1"/>
    <col min="12" max="12" width="9.44140625" style="442" customWidth="1"/>
    <col min="13" max="13" width="8.77734375" style="442"/>
    <col min="14" max="14" width="7.77734375" style="442" customWidth="1"/>
    <col min="15" max="15" width="9.44140625" style="444" customWidth="1"/>
    <col min="16" max="16" width="8.77734375" style="444"/>
    <col min="17" max="17" width="7.88671875" style="444" customWidth="1"/>
    <col min="18" max="18" width="27.77734375" style="488" customWidth="1"/>
    <col min="19" max="23" width="0" style="442" hidden="1" customWidth="1"/>
    <col min="24" max="24" width="0.6640625" style="442" hidden="1" customWidth="1"/>
    <col min="25" max="25" width="0" style="442" hidden="1" customWidth="1"/>
    <col min="26" max="16384" width="8.77734375" style="442"/>
  </cols>
  <sheetData>
    <row r="2" spans="1:27" ht="28.9" customHeight="1" x14ac:dyDescent="0.2">
      <c r="B2" s="660" t="s">
        <v>2876</v>
      </c>
      <c r="C2" s="660"/>
      <c r="D2" s="660"/>
      <c r="E2" s="660"/>
      <c r="F2" s="660"/>
      <c r="G2" s="660"/>
      <c r="H2" s="660"/>
      <c r="I2" s="660"/>
      <c r="J2" s="660"/>
      <c r="K2" s="660"/>
      <c r="L2" s="660"/>
      <c r="M2" s="660"/>
      <c r="N2" s="660"/>
      <c r="O2" s="660"/>
      <c r="P2" s="660"/>
      <c r="Q2" s="660"/>
      <c r="R2" s="660"/>
      <c r="S2" s="485"/>
      <c r="T2" s="485"/>
      <c r="U2" s="485"/>
      <c r="V2" s="440"/>
      <c r="W2" s="440"/>
      <c r="X2" s="441"/>
    </row>
    <row r="3" spans="1:27" ht="28.9" customHeight="1" x14ac:dyDescent="0.2">
      <c r="A3" s="661" t="s">
        <v>2877</v>
      </c>
      <c r="B3" s="661"/>
      <c r="C3" s="661"/>
      <c r="D3" s="661"/>
      <c r="E3" s="661"/>
      <c r="F3" s="661"/>
      <c r="G3" s="661"/>
      <c r="H3" s="661"/>
      <c r="I3" s="661"/>
      <c r="J3" s="661"/>
      <c r="K3" s="661"/>
      <c r="L3" s="661"/>
      <c r="M3" s="661"/>
      <c r="N3" s="661"/>
      <c r="O3" s="661"/>
      <c r="P3" s="661"/>
      <c r="Q3" s="661"/>
      <c r="R3" s="661"/>
      <c r="S3" s="485"/>
      <c r="T3" s="485"/>
      <c r="U3" s="485"/>
      <c r="V3" s="440"/>
      <c r="W3" s="440"/>
      <c r="X3" s="441"/>
    </row>
    <row r="4" spans="1:27" s="439" customFormat="1" ht="28.15" customHeight="1" x14ac:dyDescent="0.2">
      <c r="A4" s="436"/>
      <c r="B4" s="550" t="s">
        <v>2769</v>
      </c>
      <c r="C4" s="550"/>
      <c r="D4" s="550"/>
      <c r="E4" s="550"/>
      <c r="F4" s="550"/>
      <c r="G4" s="550"/>
      <c r="H4" s="550"/>
      <c r="I4" s="550"/>
      <c r="J4" s="550"/>
      <c r="K4" s="550"/>
      <c r="L4" s="550"/>
      <c r="M4" s="550"/>
      <c r="N4" s="550"/>
      <c r="O4" s="550"/>
      <c r="P4" s="550"/>
      <c r="Q4" s="550"/>
      <c r="R4" s="550"/>
      <c r="S4" s="550"/>
      <c r="T4" s="550"/>
      <c r="U4" s="550"/>
      <c r="V4" s="550"/>
      <c r="W4" s="550"/>
      <c r="X4" s="550"/>
    </row>
    <row r="5" spans="1:27" s="439" customFormat="1" ht="29.45" customHeight="1" x14ac:dyDescent="0.2">
      <c r="A5" s="436"/>
      <c r="B5" s="550" t="s">
        <v>2768</v>
      </c>
      <c r="C5" s="550"/>
      <c r="D5" s="550"/>
      <c r="E5" s="550"/>
      <c r="F5" s="550"/>
      <c r="G5" s="550"/>
      <c r="H5" s="550"/>
      <c r="I5" s="550"/>
      <c r="J5" s="550"/>
      <c r="K5" s="550"/>
      <c r="L5" s="550"/>
      <c r="M5" s="550"/>
      <c r="N5" s="550"/>
      <c r="O5" s="550"/>
      <c r="P5" s="550"/>
      <c r="Q5" s="550"/>
      <c r="R5" s="550"/>
      <c r="S5" s="550"/>
      <c r="T5" s="550"/>
      <c r="U5" s="550"/>
      <c r="V5" s="550"/>
      <c r="W5" s="550"/>
      <c r="X5" s="550"/>
    </row>
    <row r="7" spans="1:27" ht="28.15" customHeight="1" x14ac:dyDescent="0.2">
      <c r="A7" s="552" t="s">
        <v>1</v>
      </c>
      <c r="B7" s="662" t="s">
        <v>2314</v>
      </c>
      <c r="C7" s="663" t="s">
        <v>2459</v>
      </c>
      <c r="D7" s="663"/>
      <c r="E7" s="664" t="s">
        <v>127</v>
      </c>
      <c r="F7" s="664" t="s">
        <v>2878</v>
      </c>
      <c r="G7" s="552" t="s">
        <v>908</v>
      </c>
      <c r="H7" s="552" t="s">
        <v>2840</v>
      </c>
      <c r="I7" s="552"/>
      <c r="J7" s="552"/>
      <c r="K7" s="553" t="s">
        <v>1117</v>
      </c>
      <c r="L7" s="553"/>
      <c r="M7" s="553"/>
      <c r="N7" s="553"/>
      <c r="O7" s="553" t="s">
        <v>1118</v>
      </c>
      <c r="P7" s="553"/>
      <c r="Q7" s="553"/>
      <c r="R7" s="552" t="s">
        <v>2428</v>
      </c>
      <c r="S7" s="667" t="s">
        <v>2459</v>
      </c>
      <c r="T7" s="668"/>
      <c r="U7" s="669" t="s">
        <v>2647</v>
      </c>
      <c r="V7" s="665" t="s">
        <v>2428</v>
      </c>
      <c r="W7" s="666"/>
      <c r="X7" s="571" t="s">
        <v>2429</v>
      </c>
      <c r="Y7" s="555" t="s">
        <v>2645</v>
      </c>
    </row>
    <row r="8" spans="1:27" ht="13.9" customHeight="1" x14ac:dyDescent="0.2">
      <c r="A8" s="552"/>
      <c r="B8" s="662"/>
      <c r="C8" s="662" t="s">
        <v>2314</v>
      </c>
      <c r="D8" s="662" t="s">
        <v>2839</v>
      </c>
      <c r="E8" s="664"/>
      <c r="F8" s="664"/>
      <c r="G8" s="552"/>
      <c r="H8" s="552"/>
      <c r="I8" s="552"/>
      <c r="J8" s="552"/>
      <c r="K8" s="553"/>
      <c r="L8" s="553"/>
      <c r="M8" s="553"/>
      <c r="N8" s="553"/>
      <c r="O8" s="553"/>
      <c r="P8" s="553"/>
      <c r="Q8" s="553"/>
      <c r="R8" s="552"/>
      <c r="S8" s="483" t="s">
        <v>128</v>
      </c>
      <c r="T8" s="483" t="s">
        <v>2460</v>
      </c>
      <c r="U8" s="670"/>
      <c r="V8" s="481" t="s">
        <v>2450</v>
      </c>
      <c r="W8" s="481" t="s">
        <v>712</v>
      </c>
      <c r="X8" s="572"/>
      <c r="Y8" s="556"/>
    </row>
    <row r="9" spans="1:27" ht="48" customHeight="1" x14ac:dyDescent="0.2">
      <c r="A9" s="552"/>
      <c r="B9" s="662"/>
      <c r="C9" s="662"/>
      <c r="D9" s="662"/>
      <c r="E9" s="664"/>
      <c r="F9" s="664"/>
      <c r="G9" s="552"/>
      <c r="H9" s="483" t="s">
        <v>2884</v>
      </c>
      <c r="I9" s="483" t="s">
        <v>884</v>
      </c>
      <c r="J9" s="483" t="s">
        <v>885</v>
      </c>
      <c r="K9" s="483" t="s">
        <v>2841</v>
      </c>
      <c r="L9" s="482" t="s">
        <v>2453</v>
      </c>
      <c r="M9" s="482" t="s">
        <v>2586</v>
      </c>
      <c r="N9" s="482" t="s">
        <v>2522</v>
      </c>
      <c r="O9" s="482" t="s">
        <v>2453</v>
      </c>
      <c r="P9" s="482" t="s">
        <v>2586</v>
      </c>
      <c r="Q9" s="482" t="s">
        <v>2522</v>
      </c>
      <c r="R9" s="552"/>
      <c r="S9" s="483"/>
      <c r="T9" s="483"/>
      <c r="U9" s="484"/>
      <c r="V9" s="310"/>
      <c r="W9" s="310"/>
      <c r="X9" s="310"/>
      <c r="Y9" s="310"/>
    </row>
    <row r="10" spans="1:27" ht="35.25" customHeight="1" x14ac:dyDescent="0.2">
      <c r="A10" s="460">
        <v>1</v>
      </c>
      <c r="B10" s="461" t="s">
        <v>2882</v>
      </c>
      <c r="C10" s="463"/>
      <c r="D10" s="448"/>
      <c r="E10" s="451" t="s">
        <v>167</v>
      </c>
      <c r="F10" s="464">
        <v>8695992701</v>
      </c>
      <c r="G10" s="455" t="s">
        <v>2987</v>
      </c>
      <c r="H10" s="455" t="s">
        <v>2883</v>
      </c>
      <c r="I10" s="453">
        <v>44375</v>
      </c>
      <c r="J10" s="462" t="s">
        <v>2071</v>
      </c>
      <c r="K10" s="462"/>
      <c r="L10" s="447"/>
      <c r="M10" s="447"/>
      <c r="N10" s="447"/>
      <c r="O10" s="343" t="s">
        <v>2535</v>
      </c>
      <c r="P10" s="479" t="s">
        <v>2446</v>
      </c>
      <c r="Q10" s="343" t="s">
        <v>21</v>
      </c>
      <c r="R10" s="345" t="s">
        <v>617</v>
      </c>
      <c r="S10" s="346"/>
      <c r="T10" s="343"/>
      <c r="U10" s="348"/>
      <c r="V10" s="294"/>
      <c r="W10" s="294"/>
      <c r="X10" s="312"/>
      <c r="Y10" s="480"/>
    </row>
    <row r="11" spans="1:27" ht="27.75" customHeight="1" x14ac:dyDescent="0.2">
      <c r="A11" s="460">
        <v>2</v>
      </c>
      <c r="B11" s="452" t="s">
        <v>2879</v>
      </c>
      <c r="C11" s="463"/>
      <c r="D11" s="448"/>
      <c r="E11" s="451" t="s">
        <v>167</v>
      </c>
      <c r="F11" s="465"/>
      <c r="G11" s="455" t="s">
        <v>2975</v>
      </c>
      <c r="H11" s="455" t="s">
        <v>2885</v>
      </c>
      <c r="I11" s="453">
        <v>45215</v>
      </c>
      <c r="J11" s="462" t="s">
        <v>2071</v>
      </c>
      <c r="K11" s="462" t="s">
        <v>2880</v>
      </c>
      <c r="L11" s="462" t="s">
        <v>2528</v>
      </c>
      <c r="M11" s="462" t="s">
        <v>2525</v>
      </c>
      <c r="N11" s="462" t="s">
        <v>21</v>
      </c>
      <c r="O11" s="343"/>
      <c r="P11" s="343"/>
      <c r="Q11" s="343"/>
      <c r="R11" s="345" t="s">
        <v>2881</v>
      </c>
      <c r="S11" s="346"/>
      <c r="T11" s="343"/>
      <c r="U11" s="348"/>
      <c r="V11" s="294"/>
      <c r="W11" s="294"/>
      <c r="X11" s="294"/>
      <c r="Y11" s="480"/>
      <c r="AA11" s="442" t="s">
        <v>2925</v>
      </c>
    </row>
    <row r="12" spans="1:27" ht="27.75" customHeight="1" x14ac:dyDescent="0.2">
      <c r="A12" s="460"/>
      <c r="B12" s="461"/>
      <c r="C12" s="463" t="s">
        <v>2886</v>
      </c>
      <c r="D12" s="448" t="s">
        <v>139</v>
      </c>
      <c r="E12" s="447"/>
      <c r="F12" s="465"/>
      <c r="G12" s="462"/>
      <c r="H12" s="455"/>
      <c r="I12" s="453"/>
      <c r="J12" s="462"/>
      <c r="K12" s="462"/>
      <c r="L12" s="462"/>
      <c r="M12" s="462"/>
      <c r="N12" s="462"/>
      <c r="O12" s="343"/>
      <c r="P12" s="343"/>
      <c r="Q12" s="343"/>
      <c r="R12" s="345"/>
      <c r="S12" s="346"/>
      <c r="T12" s="343"/>
      <c r="U12" s="348"/>
      <c r="V12" s="294"/>
      <c r="W12" s="294"/>
      <c r="X12" s="294"/>
      <c r="Y12" s="480"/>
    </row>
    <row r="13" spans="1:27" ht="27.75" customHeight="1" x14ac:dyDescent="0.2">
      <c r="A13" s="451">
        <v>3</v>
      </c>
      <c r="B13" s="452" t="s">
        <v>2887</v>
      </c>
      <c r="C13" s="449"/>
      <c r="D13" s="451"/>
      <c r="E13" s="451" t="s">
        <v>167</v>
      </c>
      <c r="F13" s="450">
        <v>8819300258</v>
      </c>
      <c r="G13" s="455" t="s">
        <v>2893</v>
      </c>
      <c r="H13" s="455" t="s">
        <v>2888</v>
      </c>
      <c r="I13" s="453">
        <v>44433</v>
      </c>
      <c r="J13" s="462" t="s">
        <v>2071</v>
      </c>
      <c r="K13" s="462" t="s">
        <v>2540</v>
      </c>
      <c r="L13" s="462" t="s">
        <v>2535</v>
      </c>
      <c r="M13" s="476" t="s">
        <v>2446</v>
      </c>
      <c r="N13" s="462" t="s">
        <v>21</v>
      </c>
      <c r="O13" s="343"/>
      <c r="P13" s="343"/>
      <c r="Q13" s="343"/>
      <c r="R13" s="345" t="s">
        <v>2889</v>
      </c>
      <c r="S13" s="443"/>
      <c r="T13" s="437"/>
      <c r="U13" s="437"/>
      <c r="V13" s="437"/>
      <c r="W13" s="437"/>
      <c r="X13" s="437"/>
      <c r="Y13" s="437"/>
    </row>
    <row r="14" spans="1:27" ht="27.75" customHeight="1" x14ac:dyDescent="0.2">
      <c r="A14" s="448"/>
      <c r="B14" s="486"/>
      <c r="C14" s="449" t="s">
        <v>1695</v>
      </c>
      <c r="D14" s="448" t="s">
        <v>137</v>
      </c>
      <c r="E14" s="448"/>
      <c r="F14" s="464">
        <v>8668909126</v>
      </c>
      <c r="G14" s="448"/>
      <c r="H14" s="455" t="s">
        <v>2890</v>
      </c>
      <c r="I14" s="448"/>
      <c r="J14" s="448"/>
      <c r="K14" s="448"/>
      <c r="L14" s="447"/>
      <c r="M14" s="447"/>
      <c r="N14" s="447"/>
      <c r="O14" s="10"/>
      <c r="P14" s="10"/>
      <c r="Q14" s="10"/>
      <c r="R14" s="58"/>
    </row>
    <row r="15" spans="1:27" ht="27.75" customHeight="1" x14ac:dyDescent="0.2">
      <c r="A15" s="448"/>
      <c r="B15" s="486"/>
      <c r="C15" s="449" t="s">
        <v>2891</v>
      </c>
      <c r="D15" s="448" t="s">
        <v>139</v>
      </c>
      <c r="E15" s="448"/>
      <c r="F15" s="450"/>
      <c r="G15" s="448"/>
      <c r="H15" s="455"/>
      <c r="I15" s="448"/>
      <c r="J15" s="448"/>
      <c r="K15" s="448"/>
      <c r="L15" s="447"/>
      <c r="M15" s="447"/>
      <c r="N15" s="447"/>
      <c r="O15" s="10"/>
      <c r="P15" s="10"/>
      <c r="Q15" s="10"/>
      <c r="R15" s="58"/>
    </row>
    <row r="16" spans="1:27" ht="27.75" customHeight="1" x14ac:dyDescent="0.2">
      <c r="A16" s="448"/>
      <c r="B16" s="486"/>
      <c r="C16" s="449" t="s">
        <v>2892</v>
      </c>
      <c r="D16" s="448" t="s">
        <v>139</v>
      </c>
      <c r="E16" s="448"/>
      <c r="F16" s="450"/>
      <c r="G16" s="448"/>
      <c r="H16" s="455"/>
      <c r="I16" s="448"/>
      <c r="J16" s="448"/>
      <c r="K16" s="448"/>
      <c r="L16" s="447"/>
      <c r="M16" s="447"/>
      <c r="N16" s="447"/>
      <c r="O16" s="10"/>
      <c r="P16" s="10"/>
      <c r="Q16" s="10"/>
      <c r="R16" s="58"/>
    </row>
    <row r="17" spans="1:27" ht="27.75" customHeight="1" x14ac:dyDescent="0.2">
      <c r="A17" s="451">
        <v>4</v>
      </c>
      <c r="B17" s="452" t="s">
        <v>1339</v>
      </c>
      <c r="C17" s="449"/>
      <c r="D17" s="451"/>
      <c r="E17" s="451" t="s">
        <v>167</v>
      </c>
      <c r="F17" s="450">
        <v>8503062247</v>
      </c>
      <c r="G17" s="455" t="s">
        <v>2900</v>
      </c>
      <c r="H17" s="455" t="s">
        <v>2894</v>
      </c>
      <c r="I17" s="453">
        <v>44561</v>
      </c>
      <c r="J17" s="462" t="s">
        <v>2071</v>
      </c>
      <c r="K17" s="448" t="s">
        <v>2895</v>
      </c>
      <c r="L17" s="462" t="s">
        <v>2557</v>
      </c>
      <c r="M17" s="476" t="s">
        <v>2446</v>
      </c>
      <c r="N17" s="462" t="s">
        <v>21</v>
      </c>
      <c r="O17" s="10"/>
      <c r="P17" s="10"/>
      <c r="Q17" s="10"/>
      <c r="R17" s="345" t="s">
        <v>2896</v>
      </c>
    </row>
    <row r="18" spans="1:27" ht="27.75" customHeight="1" x14ac:dyDescent="0.2">
      <c r="A18" s="451"/>
      <c r="B18" s="452"/>
      <c r="C18" s="454" t="s">
        <v>2897</v>
      </c>
      <c r="D18" s="448" t="s">
        <v>137</v>
      </c>
      <c r="E18" s="451"/>
      <c r="F18" s="464">
        <v>8643311359</v>
      </c>
      <c r="G18" s="455"/>
      <c r="H18" s="455" t="s">
        <v>2898</v>
      </c>
      <c r="I18" s="453"/>
      <c r="J18" s="448"/>
      <c r="K18" s="448"/>
      <c r="L18" s="447"/>
      <c r="M18" s="447"/>
      <c r="N18" s="447"/>
      <c r="O18" s="10"/>
      <c r="P18" s="10"/>
      <c r="Q18" s="10"/>
      <c r="R18" s="58"/>
    </row>
    <row r="19" spans="1:27" ht="27.75" customHeight="1" x14ac:dyDescent="0.2">
      <c r="A19" s="451"/>
      <c r="B19" s="452"/>
      <c r="C19" s="449" t="s">
        <v>2899</v>
      </c>
      <c r="D19" s="448" t="s">
        <v>139</v>
      </c>
      <c r="E19" s="451"/>
      <c r="F19" s="459"/>
      <c r="G19" s="455"/>
      <c r="H19" s="455"/>
      <c r="I19" s="453"/>
      <c r="J19" s="462"/>
      <c r="K19" s="462"/>
      <c r="L19" s="462"/>
      <c r="M19" s="462"/>
      <c r="N19" s="462"/>
      <c r="O19" s="10"/>
      <c r="P19" s="10"/>
      <c r="Q19" s="10"/>
      <c r="R19" s="58"/>
    </row>
    <row r="20" spans="1:27" ht="27.75" customHeight="1" x14ac:dyDescent="0.2">
      <c r="A20" s="451"/>
      <c r="B20" s="452"/>
      <c r="C20" s="449" t="s">
        <v>981</v>
      </c>
      <c r="D20" s="448" t="s">
        <v>139</v>
      </c>
      <c r="E20" s="451"/>
      <c r="F20" s="459"/>
      <c r="G20" s="455"/>
      <c r="H20" s="455"/>
      <c r="I20" s="453"/>
      <c r="J20" s="462"/>
      <c r="K20" s="462"/>
      <c r="L20" s="462"/>
      <c r="M20" s="462"/>
      <c r="N20" s="462"/>
      <c r="O20" s="10"/>
      <c r="P20" s="10"/>
      <c r="Q20" s="10"/>
      <c r="R20" s="58"/>
    </row>
    <row r="21" spans="1:27" ht="27.75" customHeight="1" x14ac:dyDescent="0.2">
      <c r="A21" s="451">
        <v>5</v>
      </c>
      <c r="B21" s="452" t="s">
        <v>2021</v>
      </c>
      <c r="C21" s="449"/>
      <c r="D21" s="451"/>
      <c r="E21" s="451" t="s">
        <v>453</v>
      </c>
      <c r="F21" s="450">
        <v>8755465364</v>
      </c>
      <c r="G21" s="455" t="s">
        <v>2912</v>
      </c>
      <c r="H21" s="455" t="s">
        <v>2906</v>
      </c>
      <c r="I21" s="453">
        <v>44706</v>
      </c>
      <c r="J21" s="462" t="s">
        <v>2071</v>
      </c>
      <c r="K21" s="462" t="s">
        <v>2907</v>
      </c>
      <c r="L21" s="462" t="s">
        <v>2465</v>
      </c>
      <c r="M21" s="476" t="s">
        <v>2446</v>
      </c>
      <c r="N21" s="462" t="s">
        <v>21</v>
      </c>
      <c r="O21" s="486"/>
      <c r="P21" s="486"/>
      <c r="Q21" s="486"/>
      <c r="R21" s="58" t="s">
        <v>2908</v>
      </c>
    </row>
    <row r="22" spans="1:27" ht="27.75" customHeight="1" x14ac:dyDescent="0.2">
      <c r="A22" s="451"/>
      <c r="B22" s="452"/>
      <c r="C22" s="449" t="s">
        <v>2909</v>
      </c>
      <c r="D22" s="448" t="s">
        <v>213</v>
      </c>
      <c r="E22" s="451"/>
      <c r="F22" s="450">
        <v>8733313047</v>
      </c>
      <c r="G22" s="455"/>
      <c r="H22" s="455" t="s">
        <v>2910</v>
      </c>
      <c r="I22" s="453"/>
      <c r="J22" s="462"/>
      <c r="K22" s="462"/>
      <c r="L22" s="462"/>
      <c r="M22" s="462"/>
      <c r="N22" s="462"/>
      <c r="O22" s="486"/>
      <c r="P22" s="486"/>
      <c r="Q22" s="486"/>
      <c r="R22" s="58"/>
    </row>
    <row r="23" spans="1:27" ht="27.75" customHeight="1" x14ac:dyDescent="0.2">
      <c r="A23" s="451"/>
      <c r="B23" s="452"/>
      <c r="C23" s="449" t="s">
        <v>1412</v>
      </c>
      <c r="D23" s="448" t="s">
        <v>139</v>
      </c>
      <c r="E23" s="451"/>
      <c r="F23" s="450"/>
      <c r="G23" s="455"/>
      <c r="H23" s="455"/>
      <c r="I23" s="453"/>
      <c r="J23" s="462"/>
      <c r="K23" s="462"/>
      <c r="L23" s="462"/>
      <c r="M23" s="462"/>
      <c r="N23" s="462"/>
      <c r="O23" s="486"/>
      <c r="P23" s="486"/>
      <c r="Q23" s="486"/>
      <c r="R23" s="58"/>
    </row>
    <row r="24" spans="1:27" ht="27.75" customHeight="1" x14ac:dyDescent="0.2">
      <c r="A24" s="451"/>
      <c r="B24" s="452"/>
      <c r="C24" s="449" t="s">
        <v>2911</v>
      </c>
      <c r="D24" s="448" t="s">
        <v>139</v>
      </c>
      <c r="E24" s="451"/>
      <c r="F24" s="450"/>
      <c r="G24" s="455"/>
      <c r="H24" s="455"/>
      <c r="I24" s="453"/>
      <c r="J24" s="462"/>
      <c r="K24" s="462"/>
      <c r="L24" s="462"/>
      <c r="M24" s="462"/>
      <c r="N24" s="462"/>
      <c r="O24" s="486"/>
      <c r="P24" s="486"/>
      <c r="Q24" s="486"/>
      <c r="R24" s="58"/>
    </row>
    <row r="25" spans="1:27" ht="27.75" customHeight="1" x14ac:dyDescent="0.2">
      <c r="A25" s="451"/>
      <c r="B25" s="452"/>
      <c r="C25" s="449"/>
      <c r="D25" s="451"/>
      <c r="E25" s="451"/>
      <c r="F25" s="450"/>
      <c r="G25" s="455"/>
      <c r="H25" s="455"/>
      <c r="I25" s="453"/>
      <c r="J25" s="462"/>
      <c r="K25" s="462"/>
      <c r="L25" s="462"/>
      <c r="M25" s="462"/>
      <c r="N25" s="462"/>
      <c r="O25" s="486"/>
      <c r="P25" s="486"/>
      <c r="Q25" s="486"/>
      <c r="R25" s="58"/>
    </row>
    <row r="26" spans="1:27" ht="27.75" customHeight="1" x14ac:dyDescent="0.2">
      <c r="A26" s="451">
        <v>6</v>
      </c>
      <c r="B26" s="452" t="s">
        <v>2914</v>
      </c>
      <c r="C26" s="466"/>
      <c r="D26" s="448"/>
      <c r="E26" s="451" t="s">
        <v>453</v>
      </c>
      <c r="F26" s="464">
        <v>8536956225</v>
      </c>
      <c r="G26" s="455" t="s">
        <v>2920</v>
      </c>
      <c r="H26" s="455" t="s">
        <v>2918</v>
      </c>
      <c r="I26" s="453">
        <v>44421</v>
      </c>
      <c r="J26" s="462" t="s">
        <v>2071</v>
      </c>
      <c r="K26" s="448" t="s">
        <v>2546</v>
      </c>
      <c r="L26" s="447" t="s">
        <v>2455</v>
      </c>
      <c r="M26" s="447" t="s">
        <v>2523</v>
      </c>
      <c r="N26" s="447" t="s">
        <v>21</v>
      </c>
      <c r="O26" s="10"/>
      <c r="P26" s="10"/>
      <c r="Q26" s="10"/>
      <c r="R26" s="58" t="s">
        <v>2919</v>
      </c>
      <c r="AA26" s="442" t="s">
        <v>2927</v>
      </c>
    </row>
    <row r="27" spans="1:27" ht="27.75" customHeight="1" x14ac:dyDescent="0.2">
      <c r="A27" s="451"/>
      <c r="B27" s="452"/>
      <c r="C27" s="466" t="s">
        <v>2915</v>
      </c>
      <c r="D27" s="448" t="s">
        <v>137</v>
      </c>
      <c r="E27" s="456"/>
      <c r="F27" s="450">
        <v>8792957942</v>
      </c>
      <c r="G27" s="455"/>
      <c r="H27" s="455" t="s">
        <v>2952</v>
      </c>
      <c r="I27" s="453"/>
      <c r="J27" s="462"/>
      <c r="K27" s="462"/>
      <c r="L27" s="462"/>
      <c r="M27" s="462"/>
      <c r="N27" s="462"/>
      <c r="O27" s="10"/>
      <c r="P27" s="10"/>
      <c r="Q27" s="10"/>
      <c r="R27" s="58"/>
    </row>
    <row r="28" spans="1:27" ht="27.75" customHeight="1" x14ac:dyDescent="0.2">
      <c r="A28" s="448"/>
      <c r="B28" s="449"/>
      <c r="C28" s="466" t="s">
        <v>2916</v>
      </c>
      <c r="D28" s="448" t="s">
        <v>139</v>
      </c>
      <c r="E28" s="447"/>
      <c r="F28" s="450"/>
      <c r="G28" s="447"/>
      <c r="H28" s="447"/>
      <c r="I28" s="448"/>
      <c r="J28" s="448"/>
      <c r="K28" s="448"/>
      <c r="L28" s="447"/>
      <c r="M28" s="447"/>
      <c r="N28" s="447"/>
      <c r="O28" s="10"/>
      <c r="P28" s="10"/>
      <c r="Q28" s="10"/>
      <c r="R28" s="58"/>
    </row>
    <row r="29" spans="1:27" ht="27.75" customHeight="1" x14ac:dyDescent="0.2">
      <c r="A29" s="451"/>
      <c r="B29" s="452"/>
      <c r="C29" s="449" t="s">
        <v>2917</v>
      </c>
      <c r="D29" s="448" t="s">
        <v>139</v>
      </c>
      <c r="E29" s="451"/>
      <c r="F29" s="450"/>
      <c r="G29" s="455"/>
      <c r="H29" s="455"/>
      <c r="I29" s="453"/>
      <c r="J29" s="462"/>
      <c r="K29" s="448"/>
      <c r="L29" s="447"/>
      <c r="M29" s="447"/>
      <c r="N29" s="447"/>
      <c r="O29" s="10"/>
      <c r="P29" s="10"/>
      <c r="Q29" s="10"/>
      <c r="R29" s="58"/>
    </row>
    <row r="30" spans="1:27" ht="27.75" customHeight="1" x14ac:dyDescent="0.2">
      <c r="A30" s="451">
        <v>7</v>
      </c>
      <c r="B30" s="452" t="s">
        <v>2921</v>
      </c>
      <c r="C30" s="449"/>
      <c r="D30" s="451"/>
      <c r="E30" s="451" t="s">
        <v>453</v>
      </c>
      <c r="F30" s="464">
        <v>8604860468</v>
      </c>
      <c r="G30" s="455" t="s">
        <v>2943</v>
      </c>
      <c r="H30" s="455" t="s">
        <v>2922</v>
      </c>
      <c r="I30" s="453">
        <v>45020</v>
      </c>
      <c r="J30" s="462" t="s">
        <v>2071</v>
      </c>
      <c r="K30" s="448" t="s">
        <v>2880</v>
      </c>
      <c r="L30" s="462" t="s">
        <v>2528</v>
      </c>
      <c r="M30" s="462" t="s">
        <v>2525</v>
      </c>
      <c r="N30" s="462" t="s">
        <v>21</v>
      </c>
      <c r="O30" s="10"/>
      <c r="P30" s="10"/>
      <c r="Q30" s="10"/>
      <c r="R30" s="58" t="s">
        <v>2913</v>
      </c>
    </row>
    <row r="31" spans="1:27" ht="27.75" customHeight="1" x14ac:dyDescent="0.2">
      <c r="A31" s="448"/>
      <c r="B31" s="452"/>
      <c r="C31" s="454" t="s">
        <v>2923</v>
      </c>
      <c r="D31" s="448" t="s">
        <v>150</v>
      </c>
      <c r="E31" s="451"/>
      <c r="F31" s="450"/>
      <c r="G31" s="455"/>
      <c r="H31" s="455"/>
      <c r="I31" s="453"/>
      <c r="J31" s="448"/>
      <c r="K31" s="448"/>
      <c r="L31" s="447"/>
      <c r="M31" s="447"/>
      <c r="N31" s="447"/>
      <c r="O31" s="10"/>
      <c r="P31" s="10"/>
      <c r="Q31" s="10"/>
      <c r="R31" s="58"/>
    </row>
    <row r="32" spans="1:27" ht="27.75" customHeight="1" x14ac:dyDescent="0.2">
      <c r="A32" s="448"/>
      <c r="B32" s="452"/>
      <c r="C32" s="449" t="s">
        <v>2924</v>
      </c>
      <c r="D32" s="448" t="s">
        <v>381</v>
      </c>
      <c r="E32" s="451"/>
      <c r="F32" s="459"/>
      <c r="G32" s="455"/>
      <c r="H32" s="455"/>
      <c r="I32" s="453"/>
      <c r="J32" s="462"/>
      <c r="K32" s="462"/>
      <c r="L32" s="462"/>
      <c r="M32" s="462"/>
      <c r="N32" s="462"/>
      <c r="O32" s="10"/>
      <c r="P32" s="10"/>
      <c r="Q32" s="10"/>
      <c r="R32" s="58"/>
    </row>
    <row r="33" spans="1:18" ht="27.75" customHeight="1" x14ac:dyDescent="0.2">
      <c r="A33" s="451">
        <v>8</v>
      </c>
      <c r="B33" s="461" t="s">
        <v>2928</v>
      </c>
      <c r="C33" s="463"/>
      <c r="D33" s="462"/>
      <c r="E33" s="451" t="s">
        <v>453</v>
      </c>
      <c r="F33" s="464">
        <v>8461837348</v>
      </c>
      <c r="G33" s="455" t="s">
        <v>2944</v>
      </c>
      <c r="H33" s="455" t="s">
        <v>2929</v>
      </c>
      <c r="I33" s="453">
        <v>44371</v>
      </c>
      <c r="J33" s="462" t="s">
        <v>2071</v>
      </c>
      <c r="K33" s="462" t="s">
        <v>2930</v>
      </c>
      <c r="L33" s="462" t="s">
        <v>2535</v>
      </c>
      <c r="M33" s="476" t="s">
        <v>2446</v>
      </c>
      <c r="N33" s="462" t="s">
        <v>21</v>
      </c>
      <c r="O33" s="343"/>
      <c r="P33" s="343"/>
      <c r="Q33" s="343"/>
      <c r="R33" s="345" t="s">
        <v>2931</v>
      </c>
    </row>
    <row r="34" spans="1:18" ht="27.75" customHeight="1" x14ac:dyDescent="0.2">
      <c r="A34" s="451"/>
      <c r="B34" s="452"/>
      <c r="C34" s="449" t="s">
        <v>2932</v>
      </c>
      <c r="D34" s="448" t="s">
        <v>139</v>
      </c>
      <c r="E34" s="451"/>
      <c r="F34" s="450"/>
      <c r="G34" s="455"/>
      <c r="H34" s="455"/>
      <c r="I34" s="453"/>
      <c r="J34" s="463"/>
      <c r="K34" s="448"/>
      <c r="L34" s="457"/>
      <c r="M34" s="457"/>
      <c r="N34" s="457"/>
      <c r="O34" s="10"/>
      <c r="P34" s="10"/>
      <c r="Q34" s="10"/>
      <c r="R34" s="58"/>
    </row>
    <row r="35" spans="1:18" ht="27.75" customHeight="1" x14ac:dyDescent="0.2">
      <c r="A35" s="451"/>
      <c r="B35" s="452"/>
      <c r="C35" s="449" t="s">
        <v>2933</v>
      </c>
      <c r="D35" s="448" t="s">
        <v>139</v>
      </c>
      <c r="E35" s="447"/>
      <c r="F35" s="450"/>
      <c r="G35" s="447"/>
      <c r="H35" s="455"/>
      <c r="I35" s="448"/>
      <c r="J35" s="448"/>
      <c r="K35" s="448"/>
      <c r="L35" s="457"/>
      <c r="M35" s="457"/>
      <c r="N35" s="457"/>
      <c r="O35" s="10"/>
      <c r="P35" s="10"/>
      <c r="Q35" s="10"/>
      <c r="R35" s="58"/>
    </row>
    <row r="36" spans="1:18" ht="27.75" customHeight="1" x14ac:dyDescent="0.2">
      <c r="A36" s="451">
        <v>9</v>
      </c>
      <c r="B36" s="452" t="s">
        <v>2934</v>
      </c>
      <c r="C36" s="449"/>
      <c r="D36" s="448"/>
      <c r="E36" s="451" t="s">
        <v>453</v>
      </c>
      <c r="F36" s="464">
        <v>8630534703</v>
      </c>
      <c r="G36" s="455" t="s">
        <v>2942</v>
      </c>
      <c r="H36" s="455" t="s">
        <v>2935</v>
      </c>
      <c r="I36" s="453">
        <v>44371</v>
      </c>
      <c r="J36" s="462" t="s">
        <v>2071</v>
      </c>
      <c r="K36" s="448" t="s">
        <v>2561</v>
      </c>
      <c r="L36" s="462" t="s">
        <v>2535</v>
      </c>
      <c r="M36" s="476" t="s">
        <v>2446</v>
      </c>
      <c r="N36" s="462" t="s">
        <v>21</v>
      </c>
      <c r="O36" s="10"/>
      <c r="P36" s="10"/>
      <c r="Q36" s="10"/>
      <c r="R36" s="58" t="s">
        <v>2936</v>
      </c>
    </row>
    <row r="37" spans="1:18" ht="27.75" customHeight="1" x14ac:dyDescent="0.2">
      <c r="A37" s="451"/>
      <c r="B37" s="452"/>
      <c r="C37" s="449" t="s">
        <v>2937</v>
      </c>
      <c r="D37" s="448" t="s">
        <v>213</v>
      </c>
      <c r="E37" s="447"/>
      <c r="F37" s="450">
        <v>8717439099</v>
      </c>
      <c r="G37" s="447"/>
      <c r="H37" s="455" t="s">
        <v>2941</v>
      </c>
      <c r="I37" s="448"/>
      <c r="J37" s="448"/>
      <c r="K37" s="448"/>
      <c r="L37" s="457"/>
      <c r="M37" s="457"/>
      <c r="N37" s="457"/>
      <c r="O37" s="10"/>
      <c r="P37" s="10"/>
      <c r="Q37" s="10"/>
      <c r="R37" s="58"/>
    </row>
    <row r="38" spans="1:18" ht="27.75" customHeight="1" x14ac:dyDescent="0.2">
      <c r="A38" s="451"/>
      <c r="B38" s="452"/>
      <c r="C38" s="449" t="s">
        <v>2938</v>
      </c>
      <c r="D38" s="448" t="s">
        <v>1008</v>
      </c>
      <c r="E38" s="447"/>
      <c r="F38" s="450"/>
      <c r="G38" s="447"/>
      <c r="H38" s="447"/>
      <c r="I38" s="448"/>
      <c r="J38" s="448"/>
      <c r="K38" s="448"/>
      <c r="L38" s="457"/>
      <c r="M38" s="457"/>
      <c r="N38" s="457"/>
      <c r="O38" s="10"/>
      <c r="P38" s="10"/>
      <c r="Q38" s="10"/>
      <c r="R38" s="58"/>
    </row>
    <row r="39" spans="1:18" ht="27.75" customHeight="1" x14ac:dyDescent="0.2">
      <c r="A39" s="451"/>
      <c r="B39" s="452"/>
      <c r="C39" s="449" t="s">
        <v>2939</v>
      </c>
      <c r="D39" s="448" t="s">
        <v>1008</v>
      </c>
      <c r="E39" s="451"/>
      <c r="F39" s="450"/>
      <c r="G39" s="447"/>
      <c r="H39" s="455"/>
      <c r="I39" s="453"/>
      <c r="J39" s="463"/>
      <c r="K39" s="448"/>
      <c r="L39" s="457"/>
      <c r="M39" s="457"/>
      <c r="N39" s="457"/>
      <c r="O39" s="10"/>
      <c r="P39" s="10"/>
      <c r="Q39" s="10"/>
      <c r="R39" s="58"/>
    </row>
    <row r="40" spans="1:18" ht="27.75" customHeight="1" x14ac:dyDescent="0.2">
      <c r="A40" s="451"/>
      <c r="B40" s="452"/>
      <c r="C40" s="449" t="s">
        <v>2940</v>
      </c>
      <c r="D40" s="448" t="s">
        <v>1008</v>
      </c>
      <c r="E40" s="447"/>
      <c r="F40" s="450"/>
      <c r="G40" s="447"/>
      <c r="H40" s="455"/>
      <c r="I40" s="448"/>
      <c r="J40" s="448"/>
      <c r="K40" s="448"/>
      <c r="L40" s="457"/>
      <c r="M40" s="457"/>
      <c r="N40" s="457"/>
      <c r="O40" s="10"/>
      <c r="P40" s="10"/>
      <c r="Q40" s="10"/>
      <c r="R40" s="58"/>
    </row>
    <row r="41" spans="1:18" ht="27.75" customHeight="1" x14ac:dyDescent="0.2">
      <c r="A41" s="451">
        <v>10</v>
      </c>
      <c r="B41" s="452" t="s">
        <v>1512</v>
      </c>
      <c r="C41" s="449"/>
      <c r="D41" s="448"/>
      <c r="E41" s="451" t="s">
        <v>453</v>
      </c>
      <c r="F41" s="472">
        <v>8606381703</v>
      </c>
      <c r="G41" s="455" t="s">
        <v>2974</v>
      </c>
      <c r="H41" s="455" t="s">
        <v>2945</v>
      </c>
      <c r="I41" s="453">
        <v>44864</v>
      </c>
      <c r="J41" s="462" t="s">
        <v>2071</v>
      </c>
      <c r="K41" s="448" t="s">
        <v>2946</v>
      </c>
      <c r="L41" s="457" t="s">
        <v>2528</v>
      </c>
      <c r="M41" s="457" t="s">
        <v>2525</v>
      </c>
      <c r="N41" s="457" t="s">
        <v>21</v>
      </c>
      <c r="O41" s="10"/>
      <c r="P41" s="10"/>
      <c r="Q41" s="10"/>
      <c r="R41" s="345" t="s">
        <v>2881</v>
      </c>
    </row>
    <row r="42" spans="1:18" ht="27.75" customHeight="1" x14ac:dyDescent="0.2">
      <c r="A42" s="451"/>
      <c r="B42" s="452"/>
      <c r="C42" s="449" t="s">
        <v>2947</v>
      </c>
      <c r="D42" s="448" t="s">
        <v>137</v>
      </c>
      <c r="E42" s="456"/>
      <c r="F42" s="472">
        <v>8770979910</v>
      </c>
      <c r="G42" s="447"/>
      <c r="H42" s="455" t="s">
        <v>2948</v>
      </c>
      <c r="I42" s="448"/>
      <c r="J42" s="448"/>
      <c r="K42" s="448"/>
      <c r="L42" s="457"/>
      <c r="M42" s="457"/>
      <c r="N42" s="457"/>
      <c r="O42" s="10"/>
      <c r="P42" s="10"/>
      <c r="Q42" s="10"/>
      <c r="R42" s="58"/>
    </row>
    <row r="43" spans="1:18" ht="27.75" customHeight="1" x14ac:dyDescent="0.2">
      <c r="A43" s="451"/>
      <c r="B43" s="452"/>
      <c r="C43" s="449" t="s">
        <v>2949</v>
      </c>
      <c r="D43" s="448" t="s">
        <v>139</v>
      </c>
      <c r="E43" s="456"/>
      <c r="F43" s="450"/>
      <c r="G43" s="447"/>
      <c r="H43" s="447"/>
      <c r="I43" s="448"/>
      <c r="J43" s="448"/>
      <c r="K43" s="448"/>
      <c r="L43" s="457"/>
      <c r="M43" s="457"/>
      <c r="N43" s="457"/>
      <c r="O43" s="10"/>
      <c r="P43" s="10"/>
      <c r="Q43" s="10"/>
      <c r="R43" s="58"/>
    </row>
    <row r="44" spans="1:18" ht="27.75" customHeight="1" x14ac:dyDescent="0.2">
      <c r="A44" s="451"/>
      <c r="B44" s="452"/>
      <c r="C44" s="449" t="s">
        <v>2950</v>
      </c>
      <c r="D44" s="448" t="s">
        <v>139</v>
      </c>
      <c r="E44" s="456"/>
      <c r="F44" s="450"/>
      <c r="G44" s="447"/>
      <c r="H44" s="447"/>
      <c r="I44" s="448"/>
      <c r="J44" s="448"/>
      <c r="K44" s="448"/>
      <c r="L44" s="457"/>
      <c r="M44" s="457"/>
      <c r="N44" s="457"/>
      <c r="O44" s="10"/>
      <c r="P44" s="10"/>
      <c r="Q44" s="10"/>
      <c r="R44" s="58"/>
    </row>
    <row r="45" spans="1:18" ht="27.75" customHeight="1" x14ac:dyDescent="0.2">
      <c r="A45" s="451"/>
      <c r="B45" s="452"/>
      <c r="C45" s="449" t="s">
        <v>2951</v>
      </c>
      <c r="D45" s="448" t="s">
        <v>139</v>
      </c>
      <c r="E45" s="456"/>
      <c r="F45" s="458"/>
      <c r="G45" s="447"/>
      <c r="H45" s="455"/>
      <c r="I45" s="453"/>
      <c r="J45" s="463"/>
      <c r="K45" s="448"/>
      <c r="L45" s="457"/>
      <c r="M45" s="457"/>
      <c r="N45" s="457"/>
      <c r="O45" s="10"/>
      <c r="P45" s="10"/>
      <c r="Q45" s="10"/>
      <c r="R45" s="58"/>
    </row>
    <row r="46" spans="1:18" ht="27.75" customHeight="1" x14ac:dyDescent="0.2">
      <c r="A46" s="487">
        <v>11</v>
      </c>
      <c r="B46" s="446" t="s">
        <v>2953</v>
      </c>
      <c r="C46" s="10"/>
      <c r="D46" s="486"/>
      <c r="E46" s="451" t="s">
        <v>453</v>
      </c>
      <c r="F46" s="262">
        <v>8343047784</v>
      </c>
      <c r="G46" s="455" t="s">
        <v>2973</v>
      </c>
      <c r="H46" s="455" t="s">
        <v>2954</v>
      </c>
      <c r="I46" s="434">
        <v>44811</v>
      </c>
      <c r="J46" s="462" t="s">
        <v>2071</v>
      </c>
      <c r="K46" s="486" t="s">
        <v>2539</v>
      </c>
      <c r="L46" s="445" t="s">
        <v>2535</v>
      </c>
      <c r="M46" s="478" t="s">
        <v>2446</v>
      </c>
      <c r="N46" s="445" t="s">
        <v>21</v>
      </c>
      <c r="O46" s="10"/>
      <c r="P46" s="10"/>
      <c r="Q46" s="10"/>
      <c r="R46" s="345" t="s">
        <v>2881</v>
      </c>
    </row>
    <row r="47" spans="1:18" ht="27.75" customHeight="1" x14ac:dyDescent="0.2">
      <c r="A47" s="487"/>
      <c r="B47" s="446"/>
      <c r="C47" s="10" t="s">
        <v>2955</v>
      </c>
      <c r="D47" s="486" t="s">
        <v>213</v>
      </c>
      <c r="E47" s="438"/>
      <c r="F47" s="262"/>
      <c r="G47" s="348"/>
      <c r="H47" s="348" t="s">
        <v>2958</v>
      </c>
      <c r="I47" s="434"/>
      <c r="J47" s="346"/>
      <c r="K47" s="486"/>
      <c r="L47" s="445"/>
      <c r="M47" s="445"/>
      <c r="N47" s="445"/>
      <c r="O47" s="10"/>
      <c r="P47" s="10"/>
      <c r="Q47" s="10"/>
      <c r="R47" s="58"/>
    </row>
    <row r="48" spans="1:18" ht="27.75" customHeight="1" x14ac:dyDescent="0.2">
      <c r="A48" s="487"/>
      <c r="B48" s="487"/>
      <c r="C48" s="10" t="s">
        <v>2956</v>
      </c>
      <c r="D48" s="486" t="s">
        <v>139</v>
      </c>
      <c r="E48" s="438"/>
      <c r="F48" s="262"/>
      <c r="G48" s="437"/>
      <c r="H48" s="348"/>
      <c r="I48" s="486"/>
      <c r="J48" s="486"/>
      <c r="K48" s="486"/>
      <c r="L48" s="437"/>
      <c r="M48" s="437"/>
      <c r="N48" s="437"/>
      <c r="O48" s="10"/>
      <c r="P48" s="10"/>
      <c r="Q48" s="10"/>
      <c r="R48" s="58"/>
    </row>
    <row r="49" spans="1:18" ht="27.75" customHeight="1" x14ac:dyDescent="0.2">
      <c r="A49" s="487"/>
      <c r="B49" s="487"/>
      <c r="C49" s="10" t="s">
        <v>2957</v>
      </c>
      <c r="D49" s="486" t="s">
        <v>139</v>
      </c>
      <c r="E49" s="438"/>
      <c r="F49" s="262"/>
      <c r="G49" s="437"/>
      <c r="H49" s="437"/>
      <c r="I49" s="486"/>
      <c r="J49" s="486"/>
      <c r="K49" s="486"/>
      <c r="L49" s="437"/>
      <c r="M49" s="437"/>
      <c r="N49" s="437"/>
      <c r="O49" s="10"/>
      <c r="P49" s="10"/>
      <c r="Q49" s="10"/>
      <c r="R49" s="58"/>
    </row>
    <row r="50" spans="1:18" ht="27.75" customHeight="1" x14ac:dyDescent="0.2">
      <c r="A50" s="487">
        <v>12</v>
      </c>
      <c r="B50" s="467" t="s">
        <v>2851</v>
      </c>
      <c r="C50" s="418"/>
      <c r="D50" s="423"/>
      <c r="E50" s="489" t="s">
        <v>453</v>
      </c>
      <c r="F50" s="486">
        <v>8410595115</v>
      </c>
      <c r="G50" s="348" t="s">
        <v>2854</v>
      </c>
      <c r="H50" s="348" t="s">
        <v>2852</v>
      </c>
      <c r="I50" s="353">
        <v>45071</v>
      </c>
      <c r="J50" s="346" t="s">
        <v>2071</v>
      </c>
      <c r="K50" s="343"/>
      <c r="L50" s="343"/>
      <c r="M50" s="343"/>
      <c r="N50" s="343"/>
      <c r="O50" s="343" t="s">
        <v>2847</v>
      </c>
      <c r="P50" s="479" t="s">
        <v>2446</v>
      </c>
      <c r="Q50" s="343" t="s">
        <v>21</v>
      </c>
      <c r="R50" s="345" t="s">
        <v>2959</v>
      </c>
    </row>
    <row r="51" spans="1:18" ht="27.75" customHeight="1" x14ac:dyDescent="0.2">
      <c r="A51" s="487">
        <v>13</v>
      </c>
      <c r="B51" s="468" t="s">
        <v>2960</v>
      </c>
      <c r="C51" s="437"/>
      <c r="D51" s="445"/>
      <c r="E51" s="489" t="s">
        <v>167</v>
      </c>
      <c r="F51" s="486">
        <v>8782926800</v>
      </c>
      <c r="G51" s="348" t="s">
        <v>2961</v>
      </c>
      <c r="H51" s="432" t="s">
        <v>2962</v>
      </c>
      <c r="I51" s="469">
        <v>44433</v>
      </c>
      <c r="J51" s="343" t="s">
        <v>2071</v>
      </c>
      <c r="K51" s="437" t="s">
        <v>2539</v>
      </c>
      <c r="L51" s="437" t="s">
        <v>2535</v>
      </c>
      <c r="M51" s="477" t="s">
        <v>2446</v>
      </c>
      <c r="N51" s="437" t="s">
        <v>21</v>
      </c>
      <c r="O51" s="437"/>
      <c r="P51" s="437"/>
      <c r="Q51" s="437"/>
      <c r="R51" s="58" t="s">
        <v>2963</v>
      </c>
    </row>
    <row r="52" spans="1:18" ht="27.75" customHeight="1" x14ac:dyDescent="0.2">
      <c r="A52" s="487"/>
      <c r="B52" s="470"/>
      <c r="C52" s="437" t="s">
        <v>2964</v>
      </c>
      <c r="D52" s="445" t="s">
        <v>213</v>
      </c>
      <c r="E52" s="437"/>
      <c r="F52" s="486">
        <v>8795146477</v>
      </c>
      <c r="G52" s="437"/>
      <c r="H52" s="432" t="s">
        <v>2965</v>
      </c>
      <c r="I52" s="445"/>
      <c r="J52" s="437"/>
      <c r="K52" s="437"/>
      <c r="L52" s="437"/>
      <c r="M52" s="437"/>
      <c r="N52" s="437"/>
      <c r="O52" s="437"/>
      <c r="P52" s="437"/>
      <c r="Q52" s="437"/>
      <c r="R52" s="437"/>
    </row>
    <row r="53" spans="1:18" ht="27.75" customHeight="1" x14ac:dyDescent="0.2">
      <c r="A53" s="487"/>
      <c r="B53" s="470"/>
      <c r="C53" s="437" t="s">
        <v>2966</v>
      </c>
      <c r="D53" s="445" t="s">
        <v>139</v>
      </c>
      <c r="E53" s="437"/>
      <c r="F53" s="486"/>
      <c r="G53" s="437"/>
      <c r="H53" s="437"/>
      <c r="I53" s="445"/>
      <c r="J53" s="437"/>
      <c r="K53" s="437"/>
      <c r="L53" s="437"/>
      <c r="M53" s="437"/>
      <c r="N53" s="437"/>
      <c r="O53" s="437"/>
      <c r="P53" s="437"/>
      <c r="Q53" s="437"/>
      <c r="R53" s="437"/>
    </row>
    <row r="54" spans="1:18" ht="27.75" customHeight="1" x14ac:dyDescent="0.2">
      <c r="A54" s="487"/>
      <c r="B54" s="470"/>
      <c r="C54" s="437" t="s">
        <v>2967</v>
      </c>
      <c r="D54" s="445" t="s">
        <v>139</v>
      </c>
      <c r="E54" s="437"/>
      <c r="F54" s="486"/>
      <c r="G54" s="437"/>
      <c r="H54" s="437"/>
      <c r="I54" s="445"/>
      <c r="J54" s="437"/>
      <c r="K54" s="437"/>
      <c r="L54" s="437"/>
      <c r="M54" s="437"/>
      <c r="N54" s="437"/>
      <c r="O54" s="437"/>
      <c r="P54" s="437"/>
      <c r="Q54" s="437"/>
      <c r="R54" s="437"/>
    </row>
    <row r="55" spans="1:18" ht="30" customHeight="1" x14ac:dyDescent="0.2">
      <c r="A55" s="487">
        <v>14</v>
      </c>
      <c r="B55" s="473" t="s">
        <v>2976</v>
      </c>
      <c r="C55" s="418"/>
      <c r="D55" s="422"/>
      <c r="E55" s="489" t="s">
        <v>167</v>
      </c>
      <c r="F55" s="423">
        <v>8357726909</v>
      </c>
      <c r="G55" s="348" t="s">
        <v>2977</v>
      </c>
      <c r="H55" s="348" t="s">
        <v>2978</v>
      </c>
      <c r="I55" s="353">
        <v>44286</v>
      </c>
      <c r="J55" s="343" t="s">
        <v>2071</v>
      </c>
      <c r="K55" s="343" t="s">
        <v>2554</v>
      </c>
      <c r="L55" s="343" t="s">
        <v>2537</v>
      </c>
      <c r="M55" s="479" t="s">
        <v>2446</v>
      </c>
      <c r="N55" s="343" t="s">
        <v>21</v>
      </c>
      <c r="O55" s="346"/>
      <c r="P55" s="343"/>
      <c r="Q55" s="343"/>
      <c r="R55" s="345" t="s">
        <v>2979</v>
      </c>
    </row>
    <row r="56" spans="1:18" ht="30" customHeight="1" x14ac:dyDescent="0.2">
      <c r="A56" s="486"/>
      <c r="B56" s="396"/>
      <c r="C56" s="418" t="s">
        <v>2980</v>
      </c>
      <c r="D56" s="422" t="s">
        <v>137</v>
      </c>
      <c r="E56" s="489"/>
      <c r="F56" s="423">
        <v>8579345615</v>
      </c>
      <c r="G56" s="348"/>
      <c r="H56" s="348" t="s">
        <v>2981</v>
      </c>
      <c r="I56" s="353"/>
      <c r="J56" s="343"/>
      <c r="K56" s="422"/>
      <c r="L56" s="343"/>
      <c r="M56" s="343"/>
      <c r="N56" s="343"/>
      <c r="O56" s="343"/>
      <c r="P56" s="343"/>
      <c r="Q56" s="343"/>
      <c r="R56" s="345"/>
    </row>
    <row r="57" spans="1:18" ht="30" customHeight="1" x14ac:dyDescent="0.2">
      <c r="A57" s="486"/>
      <c r="B57" s="396"/>
      <c r="C57" s="418" t="s">
        <v>2982</v>
      </c>
      <c r="D57" s="423" t="s">
        <v>139</v>
      </c>
      <c r="E57" s="489"/>
      <c r="F57" s="489"/>
      <c r="G57" s="348"/>
      <c r="H57" s="348"/>
      <c r="I57" s="353"/>
      <c r="J57" s="343"/>
      <c r="K57" s="343"/>
      <c r="L57" s="343"/>
      <c r="M57" s="343"/>
      <c r="N57" s="343"/>
      <c r="O57" s="343"/>
      <c r="P57" s="343"/>
      <c r="Q57" s="343"/>
      <c r="R57" s="345"/>
    </row>
    <row r="58" spans="1:18" ht="30" customHeight="1" x14ac:dyDescent="0.2">
      <c r="A58" s="486"/>
      <c r="B58" s="396"/>
      <c r="C58" s="418" t="s">
        <v>2983</v>
      </c>
      <c r="D58" s="423" t="s">
        <v>139</v>
      </c>
      <c r="E58" s="489"/>
      <c r="F58" s="489"/>
      <c r="G58" s="348"/>
      <c r="H58" s="348"/>
      <c r="I58" s="353"/>
      <c r="J58" s="343"/>
      <c r="K58" s="343"/>
      <c r="L58" s="343"/>
      <c r="M58" s="343"/>
      <c r="N58" s="343"/>
      <c r="O58" s="343"/>
      <c r="P58" s="343"/>
      <c r="Q58" s="343"/>
      <c r="R58" s="345"/>
    </row>
    <row r="59" spans="1:18" ht="27.75" customHeight="1" x14ac:dyDescent="0.2">
      <c r="A59" s="487">
        <v>15</v>
      </c>
      <c r="B59" s="471" t="s">
        <v>2968</v>
      </c>
      <c r="C59" s="475"/>
      <c r="D59" s="486"/>
      <c r="E59" s="489" t="s">
        <v>453</v>
      </c>
      <c r="F59" s="445">
        <v>8612412163</v>
      </c>
      <c r="G59" s="437"/>
      <c r="H59" s="348" t="s">
        <v>2969</v>
      </c>
      <c r="I59" s="434">
        <v>44707</v>
      </c>
      <c r="J59" s="346" t="s">
        <v>2071</v>
      </c>
      <c r="K59" s="486" t="s">
        <v>2970</v>
      </c>
      <c r="L59" s="445" t="s">
        <v>2542</v>
      </c>
      <c r="M59" s="478" t="s">
        <v>2446</v>
      </c>
      <c r="N59" s="445" t="s">
        <v>21</v>
      </c>
      <c r="O59" s="10"/>
      <c r="P59" s="10"/>
      <c r="Q59" s="10"/>
      <c r="R59" s="58" t="s">
        <v>2971</v>
      </c>
    </row>
    <row r="60" spans="1:18" ht="27.75" customHeight="1" x14ac:dyDescent="0.2">
      <c r="A60" s="487"/>
      <c r="B60" s="474"/>
      <c r="C60" s="10" t="s">
        <v>2984</v>
      </c>
      <c r="D60" s="486" t="s">
        <v>213</v>
      </c>
      <c r="E60" s="437"/>
      <c r="F60" s="445"/>
      <c r="G60" s="437"/>
      <c r="H60" s="348" t="s">
        <v>2985</v>
      </c>
      <c r="I60" s="486"/>
      <c r="J60" s="486"/>
      <c r="K60" s="486"/>
      <c r="L60" s="445"/>
      <c r="M60" s="445"/>
      <c r="N60" s="445"/>
      <c r="O60" s="10"/>
      <c r="P60" s="10"/>
      <c r="Q60" s="10"/>
      <c r="R60" s="58"/>
    </row>
    <row r="61" spans="1:18" ht="27.75" customHeight="1" x14ac:dyDescent="0.2">
      <c r="A61" s="487"/>
      <c r="B61" s="486"/>
      <c r="C61" s="10" t="s">
        <v>2972</v>
      </c>
      <c r="D61" s="486" t="s">
        <v>139</v>
      </c>
      <c r="E61" s="437"/>
      <c r="F61" s="486"/>
      <c r="G61" s="437"/>
      <c r="H61" s="437"/>
      <c r="I61" s="486"/>
      <c r="J61" s="486"/>
      <c r="K61" s="486"/>
      <c r="L61" s="437"/>
      <c r="M61" s="437"/>
      <c r="N61" s="437"/>
      <c r="O61" s="10"/>
      <c r="P61" s="10"/>
      <c r="Q61" s="10"/>
      <c r="R61" s="58"/>
    </row>
    <row r="94" spans="13:13" x14ac:dyDescent="0.2">
      <c r="M94" s="442">
        <f>54.7*9133</f>
        <v>499575.10000000003</v>
      </c>
    </row>
  </sheetData>
  <mergeCells count="21">
    <mergeCell ref="Y7:Y8"/>
    <mergeCell ref="C8:C9"/>
    <mergeCell ref="D8:D9"/>
    <mergeCell ref="H7:J8"/>
    <mergeCell ref="K7:N8"/>
    <mergeCell ref="O7:Q8"/>
    <mergeCell ref="R7:R9"/>
    <mergeCell ref="S7:T7"/>
    <mergeCell ref="U7:U8"/>
    <mergeCell ref="B2:R2"/>
    <mergeCell ref="A3:R3"/>
    <mergeCell ref="B4:X4"/>
    <mergeCell ref="B5:X5"/>
    <mergeCell ref="A7:A9"/>
    <mergeCell ref="B7:B9"/>
    <mergeCell ref="C7:D7"/>
    <mergeCell ref="E7:E9"/>
    <mergeCell ref="F7:F9"/>
    <mergeCell ref="G7:G9"/>
    <mergeCell ref="V7:W7"/>
    <mergeCell ref="X7:X8"/>
  </mergeCells>
  <conditionalFormatting sqref="S2:V3">
    <cfRule type="duplicateValues" dxfId="86" priority="45"/>
  </conditionalFormatting>
  <conditionalFormatting sqref="H13">
    <cfRule type="duplicateValues" dxfId="85" priority="43"/>
  </conditionalFormatting>
  <conditionalFormatting sqref="X2:X3">
    <cfRule type="duplicateValues" dxfId="84" priority="42"/>
  </conditionalFormatting>
  <conditionalFormatting sqref="H14:H16">
    <cfRule type="duplicateValues" dxfId="83" priority="41"/>
  </conditionalFormatting>
  <conditionalFormatting sqref="H33">
    <cfRule type="duplicateValues" dxfId="82" priority="40"/>
  </conditionalFormatting>
  <conditionalFormatting sqref="B33:D33">
    <cfRule type="duplicateValues" dxfId="81" priority="39"/>
  </conditionalFormatting>
  <conditionalFormatting sqref="H34">
    <cfRule type="duplicateValues" dxfId="80" priority="38"/>
  </conditionalFormatting>
  <conditionalFormatting sqref="H39">
    <cfRule type="duplicateValues" dxfId="79" priority="37"/>
  </conditionalFormatting>
  <conditionalFormatting sqref="H35">
    <cfRule type="duplicateValues" dxfId="78" priority="36"/>
  </conditionalFormatting>
  <conditionalFormatting sqref="H40">
    <cfRule type="duplicateValues" dxfId="77" priority="35"/>
  </conditionalFormatting>
  <conditionalFormatting sqref="H41">
    <cfRule type="duplicateValues" dxfId="76" priority="34"/>
  </conditionalFormatting>
  <conditionalFormatting sqref="H42">
    <cfRule type="duplicateValues" dxfId="75" priority="33"/>
  </conditionalFormatting>
  <conditionalFormatting sqref="H45">
    <cfRule type="duplicateValues" dxfId="74" priority="32"/>
  </conditionalFormatting>
  <conditionalFormatting sqref="F11">
    <cfRule type="duplicateValues" dxfId="73" priority="31"/>
  </conditionalFormatting>
  <conditionalFormatting sqref="F12">
    <cfRule type="duplicateValues" dxfId="72" priority="30"/>
  </conditionalFormatting>
  <conditionalFormatting sqref="H47">
    <cfRule type="duplicateValues" dxfId="71" priority="27"/>
  </conditionalFormatting>
  <conditionalFormatting sqref="H48">
    <cfRule type="duplicateValues" dxfId="70" priority="26"/>
  </conditionalFormatting>
  <conditionalFormatting sqref="H50">
    <cfRule type="duplicateValues" dxfId="69" priority="24"/>
  </conditionalFormatting>
  <conditionalFormatting sqref="B12 S7:S12 C10:C12 B10">
    <cfRule type="duplicateValues" dxfId="68" priority="21"/>
  </conditionalFormatting>
  <conditionalFormatting sqref="H36">
    <cfRule type="duplicateValues" dxfId="67" priority="18"/>
  </conditionalFormatting>
  <conditionalFormatting sqref="H37">
    <cfRule type="duplicateValues" dxfId="66" priority="17"/>
  </conditionalFormatting>
  <conditionalFormatting sqref="H46">
    <cfRule type="duplicateValues" dxfId="65" priority="14"/>
  </conditionalFormatting>
  <conditionalFormatting sqref="B50:D50">
    <cfRule type="duplicateValues" dxfId="64" priority="13"/>
  </conditionalFormatting>
  <conditionalFormatting sqref="B56 C55 F55:F56">
    <cfRule type="duplicateValues" dxfId="63" priority="8"/>
  </conditionalFormatting>
  <conditionalFormatting sqref="D58 C55:C58 B56:B58 F55:F56">
    <cfRule type="duplicateValues" dxfId="62" priority="7"/>
  </conditionalFormatting>
  <conditionalFormatting sqref="H55">
    <cfRule type="duplicateValues" dxfId="61" priority="6"/>
  </conditionalFormatting>
  <conditionalFormatting sqref="H57:H58 H55">
    <cfRule type="duplicateValues" dxfId="60" priority="5"/>
  </conditionalFormatting>
  <conditionalFormatting sqref="H59">
    <cfRule type="duplicateValues" dxfId="59" priority="4"/>
  </conditionalFormatting>
  <conditionalFormatting sqref="H60">
    <cfRule type="duplicateValues" dxfId="58" priority="3"/>
  </conditionalFormatting>
  <conditionalFormatting sqref="H10:H12">
    <cfRule type="duplicateValues" dxfId="57" priority="52"/>
  </conditionalFormatting>
  <conditionalFormatting sqref="U9:U12">
    <cfRule type="duplicateValues" dxfId="56" priority="53"/>
  </conditionalFormatting>
  <pageMargins left="0.28999999999999998" right="0.23622047244094491" top="0.35433070866141736" bottom="0.19685039370078741" header="0.31496062992125984" footer="0.19685039370078741"/>
  <pageSetup paperSize="9" scale="57" orientation="landscape" r:id="rId1"/>
  <headerFooter>
    <oddFooter>&amp;C&amp;P</oddFooter>
  </headerFooter>
  <colBreaks count="1" manualBreakCount="1">
    <brk id="18" max="9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A42"/>
  <sheetViews>
    <sheetView tabSelected="1" topLeftCell="A7" zoomScaleSheetLayoutView="75" workbookViewId="0">
      <selection activeCell="A30" sqref="A30:XFD31"/>
    </sheetView>
  </sheetViews>
  <sheetFormatPr defaultColWidth="8.77734375" defaultRowHeight="15.75" x14ac:dyDescent="0.2"/>
  <cols>
    <col min="1" max="1" width="5.44140625" style="495" customWidth="1"/>
    <col min="2" max="2" width="19.21875" style="232" customWidth="1"/>
    <col min="3" max="3" width="20.77734375" style="444" customWidth="1"/>
    <col min="4" max="4" width="9.33203125" style="232" customWidth="1"/>
    <col min="5" max="5" width="6.77734375" style="442" customWidth="1"/>
    <col min="6" max="6" width="13.6640625" style="442" customWidth="1"/>
    <col min="7" max="7" width="12.77734375" style="442" customWidth="1"/>
    <col min="8" max="8" width="11.77734375" style="232" customWidth="1"/>
    <col min="9" max="13" width="10.109375" style="232" customWidth="1"/>
    <col min="14" max="14" width="11.21875" style="232" customWidth="1"/>
    <col min="15" max="15" width="9.44140625" style="442" customWidth="1"/>
    <col min="16" max="16" width="8.77734375" style="442"/>
    <col min="17" max="17" width="7.77734375" style="442" customWidth="1"/>
    <col min="18" max="18" width="27.77734375" style="494" customWidth="1"/>
    <col min="19" max="23" width="0" style="442" hidden="1" customWidth="1"/>
    <col min="24" max="24" width="0.6640625" style="442" hidden="1" customWidth="1"/>
    <col min="25" max="25" width="0" style="442" hidden="1" customWidth="1"/>
    <col min="26" max="16384" width="8.77734375" style="442"/>
  </cols>
  <sheetData>
    <row r="2" spans="1:27" ht="28.9" customHeight="1" x14ac:dyDescent="0.2">
      <c r="B2" s="660" t="s">
        <v>3048</v>
      </c>
      <c r="C2" s="660"/>
      <c r="D2" s="660"/>
      <c r="E2" s="660"/>
      <c r="F2" s="660"/>
      <c r="G2" s="660"/>
      <c r="H2" s="660"/>
      <c r="I2" s="660"/>
      <c r="J2" s="660"/>
      <c r="K2" s="660"/>
      <c r="L2" s="660"/>
      <c r="M2" s="660"/>
      <c r="N2" s="660"/>
      <c r="O2" s="660"/>
      <c r="P2" s="660"/>
      <c r="Q2" s="660"/>
      <c r="R2" s="660"/>
      <c r="S2" s="493"/>
      <c r="T2" s="493"/>
      <c r="U2" s="493"/>
      <c r="V2" s="440"/>
      <c r="W2" s="440"/>
      <c r="X2" s="441"/>
    </row>
    <row r="3" spans="1:27" s="439" customFormat="1" ht="28.15" customHeight="1" x14ac:dyDescent="0.2">
      <c r="A3" s="510"/>
      <c r="B3" s="550" t="s">
        <v>2769</v>
      </c>
      <c r="C3" s="550"/>
      <c r="D3" s="550"/>
      <c r="E3" s="550"/>
      <c r="F3" s="550"/>
      <c r="G3" s="550"/>
      <c r="H3" s="550"/>
      <c r="I3" s="550"/>
      <c r="J3" s="550"/>
      <c r="K3" s="550"/>
      <c r="L3" s="550"/>
      <c r="M3" s="550"/>
      <c r="N3" s="550"/>
      <c r="O3" s="550"/>
      <c r="P3" s="550"/>
      <c r="Q3" s="550"/>
      <c r="R3" s="550"/>
      <c r="S3" s="550"/>
      <c r="T3" s="550"/>
      <c r="U3" s="550"/>
      <c r="V3" s="550"/>
      <c r="W3" s="550"/>
      <c r="X3" s="550"/>
    </row>
    <row r="4" spans="1:27" s="439" customFormat="1" ht="29.45" customHeight="1" x14ac:dyDescent="0.2">
      <c r="A4" s="510"/>
      <c r="B4" s="550" t="s">
        <v>2768</v>
      </c>
      <c r="C4" s="550"/>
      <c r="D4" s="550"/>
      <c r="E4" s="550"/>
      <c r="F4" s="550"/>
      <c r="G4" s="550"/>
      <c r="H4" s="550"/>
      <c r="I4" s="550"/>
      <c r="J4" s="550"/>
      <c r="K4" s="550"/>
      <c r="L4" s="550"/>
      <c r="M4" s="550"/>
      <c r="N4" s="550"/>
      <c r="O4" s="550"/>
      <c r="P4" s="550"/>
      <c r="Q4" s="550"/>
      <c r="R4" s="550"/>
      <c r="S4" s="550"/>
      <c r="T4" s="550"/>
      <c r="U4" s="550"/>
      <c r="V4" s="550"/>
      <c r="W4" s="550"/>
      <c r="X4" s="550"/>
    </row>
    <row r="6" spans="1:27" ht="28.15" customHeight="1" x14ac:dyDescent="0.2">
      <c r="A6" s="671" t="s">
        <v>1</v>
      </c>
      <c r="B6" s="672" t="s">
        <v>2314</v>
      </c>
      <c r="C6" s="673" t="s">
        <v>2459</v>
      </c>
      <c r="D6" s="673"/>
      <c r="E6" s="671" t="s">
        <v>127</v>
      </c>
      <c r="F6" s="671" t="s">
        <v>908</v>
      </c>
      <c r="G6" s="671" t="s">
        <v>2840</v>
      </c>
      <c r="H6" s="671"/>
      <c r="I6" s="671"/>
      <c r="J6" s="674" t="s">
        <v>3051</v>
      </c>
      <c r="K6" s="674"/>
      <c r="L6" s="674"/>
      <c r="M6" s="674"/>
      <c r="N6" s="674" t="s">
        <v>1117</v>
      </c>
      <c r="O6" s="674"/>
      <c r="P6" s="674"/>
      <c r="Q6" s="674"/>
      <c r="R6" s="671" t="s">
        <v>2428</v>
      </c>
      <c r="S6" s="667" t="s">
        <v>2459</v>
      </c>
      <c r="T6" s="668"/>
      <c r="U6" s="669" t="s">
        <v>2647</v>
      </c>
      <c r="V6" s="665" t="s">
        <v>2428</v>
      </c>
      <c r="W6" s="666"/>
      <c r="X6" s="571" t="s">
        <v>2429</v>
      </c>
      <c r="Y6" s="555" t="s">
        <v>2645</v>
      </c>
    </row>
    <row r="7" spans="1:27" ht="13.9" customHeight="1" x14ac:dyDescent="0.2">
      <c r="A7" s="671"/>
      <c r="B7" s="672"/>
      <c r="C7" s="672" t="s">
        <v>2314</v>
      </c>
      <c r="D7" s="672" t="s">
        <v>3005</v>
      </c>
      <c r="E7" s="671"/>
      <c r="F7" s="671"/>
      <c r="G7" s="671"/>
      <c r="H7" s="671"/>
      <c r="I7" s="671"/>
      <c r="J7" s="674"/>
      <c r="K7" s="674"/>
      <c r="L7" s="674"/>
      <c r="M7" s="674"/>
      <c r="N7" s="674"/>
      <c r="O7" s="674"/>
      <c r="P7" s="674"/>
      <c r="Q7" s="674"/>
      <c r="R7" s="671"/>
      <c r="S7" s="491" t="s">
        <v>128</v>
      </c>
      <c r="T7" s="491" t="s">
        <v>2460</v>
      </c>
      <c r="U7" s="670"/>
      <c r="V7" s="490" t="s">
        <v>2450</v>
      </c>
      <c r="W7" s="490" t="s">
        <v>712</v>
      </c>
      <c r="X7" s="572"/>
      <c r="Y7" s="556"/>
    </row>
    <row r="8" spans="1:27" ht="48" customHeight="1" x14ac:dyDescent="0.2">
      <c r="A8" s="671"/>
      <c r="B8" s="672"/>
      <c r="C8" s="672"/>
      <c r="D8" s="672"/>
      <c r="E8" s="671"/>
      <c r="F8" s="671"/>
      <c r="G8" s="496" t="s">
        <v>2884</v>
      </c>
      <c r="H8" s="496" t="s">
        <v>884</v>
      </c>
      <c r="I8" s="496" t="s">
        <v>885</v>
      </c>
      <c r="J8" s="512" t="s">
        <v>2841</v>
      </c>
      <c r="K8" s="513" t="s">
        <v>2453</v>
      </c>
      <c r="L8" s="513" t="s">
        <v>2586</v>
      </c>
      <c r="M8" s="513" t="s">
        <v>2522</v>
      </c>
      <c r="N8" s="496" t="s">
        <v>2841</v>
      </c>
      <c r="O8" s="497" t="s">
        <v>2453</v>
      </c>
      <c r="P8" s="497" t="s">
        <v>2586</v>
      </c>
      <c r="Q8" s="497" t="s">
        <v>2522</v>
      </c>
      <c r="R8" s="671"/>
      <c r="S8" s="491"/>
      <c r="T8" s="491"/>
      <c r="U8" s="492"/>
      <c r="V8" s="310"/>
      <c r="W8" s="310"/>
      <c r="X8" s="310"/>
      <c r="Y8" s="310"/>
    </row>
    <row r="9" spans="1:27" s="540" customFormat="1" ht="30.6" customHeight="1" x14ac:dyDescent="0.25">
      <c r="A9" s="529">
        <v>1</v>
      </c>
      <c r="B9" s="534" t="s">
        <v>2986</v>
      </c>
      <c r="C9" s="535"/>
      <c r="D9" s="530"/>
      <c r="E9" s="536" t="s">
        <v>3042</v>
      </c>
      <c r="F9" s="511" t="s">
        <v>2901</v>
      </c>
      <c r="G9" s="511" t="s">
        <v>2902</v>
      </c>
      <c r="H9" s="533">
        <v>44830</v>
      </c>
      <c r="I9" s="537" t="s">
        <v>2071</v>
      </c>
      <c r="J9" s="537"/>
      <c r="K9" s="537" t="s">
        <v>3055</v>
      </c>
      <c r="L9" s="537" t="s">
        <v>3056</v>
      </c>
      <c r="M9" s="537" t="s">
        <v>716</v>
      </c>
      <c r="N9" s="537" t="s">
        <v>2903</v>
      </c>
      <c r="O9" s="537" t="s">
        <v>2555</v>
      </c>
      <c r="P9" s="537" t="s">
        <v>2446</v>
      </c>
      <c r="Q9" s="537" t="s">
        <v>21</v>
      </c>
      <c r="R9" s="538" t="s">
        <v>3057</v>
      </c>
      <c r="S9" s="539"/>
      <c r="AA9" s="540" t="s">
        <v>2926</v>
      </c>
    </row>
    <row r="10" spans="1:27" ht="24.95" customHeight="1" x14ac:dyDescent="0.25">
      <c r="A10" s="498"/>
      <c r="B10" s="504"/>
      <c r="C10" s="500" t="s">
        <v>2904</v>
      </c>
      <c r="D10" s="501" t="s">
        <v>137</v>
      </c>
      <c r="E10" s="505"/>
      <c r="F10" s="505"/>
      <c r="G10" s="502" t="s">
        <v>3006</v>
      </c>
      <c r="H10" s="501"/>
      <c r="I10" s="501"/>
      <c r="J10" s="501"/>
      <c r="K10" s="501"/>
      <c r="L10" s="501"/>
      <c r="M10" s="501"/>
      <c r="N10" s="500"/>
      <c r="O10" s="500"/>
      <c r="P10" s="500"/>
      <c r="Q10" s="500"/>
      <c r="R10" s="504"/>
    </row>
    <row r="11" spans="1:27" ht="24.95" customHeight="1" x14ac:dyDescent="0.25">
      <c r="A11" s="498"/>
      <c r="B11" s="504"/>
      <c r="C11" s="500" t="s">
        <v>2905</v>
      </c>
      <c r="D11" s="501" t="s">
        <v>139</v>
      </c>
      <c r="E11" s="505"/>
      <c r="F11" s="505"/>
      <c r="G11" s="502" t="s">
        <v>3007</v>
      </c>
      <c r="H11" s="501"/>
      <c r="I11" s="501"/>
      <c r="J11" s="501"/>
      <c r="K11" s="501"/>
      <c r="L11" s="501"/>
      <c r="M11" s="501"/>
      <c r="N11" s="500"/>
      <c r="O11" s="500"/>
      <c r="P11" s="500"/>
      <c r="Q11" s="500"/>
      <c r="R11" s="504"/>
    </row>
    <row r="12" spans="1:27" ht="24.95" customHeight="1" x14ac:dyDescent="0.2">
      <c r="A12" s="498"/>
      <c r="B12" s="506"/>
      <c r="C12" s="507" t="s">
        <v>581</v>
      </c>
      <c r="D12" s="501" t="s">
        <v>139</v>
      </c>
      <c r="E12" s="505"/>
      <c r="F12" s="505"/>
      <c r="G12" s="502" t="s">
        <v>3008</v>
      </c>
      <c r="H12" s="503"/>
      <c r="I12" s="501"/>
      <c r="J12" s="501"/>
      <c r="K12" s="501"/>
      <c r="L12" s="501"/>
      <c r="M12" s="501"/>
      <c r="N12" s="501"/>
      <c r="O12" s="505"/>
      <c r="P12" s="505"/>
      <c r="Q12" s="505"/>
      <c r="R12" s="504"/>
    </row>
    <row r="13" spans="1:27" ht="24.95" customHeight="1" x14ac:dyDescent="0.2">
      <c r="A13" s="498">
        <v>2</v>
      </c>
      <c r="B13" s="499" t="s">
        <v>2341</v>
      </c>
      <c r="C13" s="506"/>
      <c r="D13" s="501"/>
      <c r="E13" s="516" t="s">
        <v>3042</v>
      </c>
      <c r="F13" s="508" t="s">
        <v>2988</v>
      </c>
      <c r="G13" s="508" t="s">
        <v>2989</v>
      </c>
      <c r="H13" s="503">
        <v>44351</v>
      </c>
      <c r="I13" s="509" t="s">
        <v>2071</v>
      </c>
      <c r="J13" s="501" t="s">
        <v>2990</v>
      </c>
      <c r="K13" s="505" t="s">
        <v>2461</v>
      </c>
      <c r="L13" s="505" t="s">
        <v>2446</v>
      </c>
      <c r="M13" s="505" t="s">
        <v>21</v>
      </c>
      <c r="N13" s="501" t="s">
        <v>2990</v>
      </c>
      <c r="O13" s="505" t="s">
        <v>2461</v>
      </c>
      <c r="P13" s="505" t="s">
        <v>2446</v>
      </c>
      <c r="Q13" s="505" t="s">
        <v>21</v>
      </c>
      <c r="R13" s="504" t="s">
        <v>2991</v>
      </c>
    </row>
    <row r="14" spans="1:27" ht="24.95" customHeight="1" x14ac:dyDescent="0.2">
      <c r="A14" s="498"/>
      <c r="B14" s="499"/>
      <c r="C14" s="506" t="s">
        <v>2992</v>
      </c>
      <c r="D14" s="501" t="s">
        <v>213</v>
      </c>
      <c r="E14" s="505"/>
      <c r="F14" s="505"/>
      <c r="G14" s="508" t="s">
        <v>3009</v>
      </c>
      <c r="H14" s="501"/>
      <c r="I14" s="501"/>
      <c r="J14" s="501"/>
      <c r="K14" s="501"/>
      <c r="L14" s="501"/>
      <c r="M14" s="501"/>
      <c r="N14" s="501"/>
      <c r="O14" s="505"/>
      <c r="P14" s="505"/>
      <c r="Q14" s="505"/>
      <c r="R14" s="504"/>
    </row>
    <row r="15" spans="1:27" ht="24.95" customHeight="1" x14ac:dyDescent="0.2">
      <c r="A15" s="498"/>
      <c r="B15" s="499"/>
      <c r="C15" s="506" t="s">
        <v>2993</v>
      </c>
      <c r="D15" s="501" t="s">
        <v>139</v>
      </c>
      <c r="E15" s="505"/>
      <c r="F15" s="505"/>
      <c r="G15" s="508" t="s">
        <v>3010</v>
      </c>
      <c r="H15" s="501"/>
      <c r="I15" s="501"/>
      <c r="J15" s="501"/>
      <c r="K15" s="501"/>
      <c r="L15" s="501"/>
      <c r="M15" s="501"/>
      <c r="N15" s="501"/>
      <c r="O15" s="505"/>
      <c r="P15" s="505"/>
      <c r="Q15" s="505"/>
      <c r="R15" s="504"/>
    </row>
    <row r="16" spans="1:27" ht="24.95" customHeight="1" x14ac:dyDescent="0.2">
      <c r="A16" s="498">
        <v>3</v>
      </c>
      <c r="B16" s="499" t="s">
        <v>2994</v>
      </c>
      <c r="C16" s="506"/>
      <c r="D16" s="501"/>
      <c r="E16" s="516" t="s">
        <v>3042</v>
      </c>
      <c r="F16" s="508" t="s">
        <v>2995</v>
      </c>
      <c r="G16" s="508" t="s">
        <v>2996</v>
      </c>
      <c r="H16" s="503">
        <v>44424</v>
      </c>
      <c r="I16" s="509" t="s">
        <v>2071</v>
      </c>
      <c r="J16" s="501" t="s">
        <v>2997</v>
      </c>
      <c r="K16" s="505" t="s">
        <v>2535</v>
      </c>
      <c r="L16" s="505" t="s">
        <v>2446</v>
      </c>
      <c r="M16" s="505" t="s">
        <v>21</v>
      </c>
      <c r="N16" s="501" t="s">
        <v>2997</v>
      </c>
      <c r="O16" s="505" t="s">
        <v>2535</v>
      </c>
      <c r="P16" s="505" t="s">
        <v>2446</v>
      </c>
      <c r="Q16" s="505" t="s">
        <v>21</v>
      </c>
      <c r="R16" s="504" t="s">
        <v>2998</v>
      </c>
    </row>
    <row r="17" spans="1:18" ht="24.95" customHeight="1" x14ac:dyDescent="0.2">
      <c r="A17" s="498"/>
      <c r="B17" s="499"/>
      <c r="C17" s="506" t="s">
        <v>3011</v>
      </c>
      <c r="D17" s="501" t="s">
        <v>213</v>
      </c>
      <c r="E17" s="505"/>
      <c r="F17" s="505"/>
      <c r="G17" s="508" t="s">
        <v>3012</v>
      </c>
      <c r="H17" s="501" t="s">
        <v>3058</v>
      </c>
      <c r="I17" s="501"/>
      <c r="J17" s="501"/>
      <c r="K17" s="501"/>
      <c r="L17" s="501"/>
      <c r="M17" s="501"/>
      <c r="N17" s="501"/>
      <c r="O17" s="505"/>
      <c r="P17" s="505"/>
      <c r="Q17" s="505"/>
      <c r="R17" s="504"/>
    </row>
    <row r="18" spans="1:18" ht="24.95" customHeight="1" x14ac:dyDescent="0.2">
      <c r="A18" s="498"/>
      <c r="B18" s="499"/>
      <c r="C18" s="506" t="s">
        <v>2999</v>
      </c>
      <c r="D18" s="501" t="s">
        <v>139</v>
      </c>
      <c r="E18" s="505"/>
      <c r="F18" s="505"/>
      <c r="G18" s="508" t="s">
        <v>3013</v>
      </c>
      <c r="H18" s="501"/>
      <c r="I18" s="501"/>
      <c r="J18" s="501"/>
      <c r="K18" s="501"/>
      <c r="L18" s="501"/>
      <c r="M18" s="501"/>
      <c r="N18" s="501"/>
      <c r="O18" s="505"/>
      <c r="P18" s="505"/>
      <c r="Q18" s="505"/>
      <c r="R18" s="504"/>
    </row>
    <row r="19" spans="1:18" ht="24.95" customHeight="1" x14ac:dyDescent="0.2">
      <c r="A19" s="498"/>
      <c r="B19" s="499"/>
      <c r="C19" s="506" t="s">
        <v>3000</v>
      </c>
      <c r="D19" s="501" t="s">
        <v>139</v>
      </c>
      <c r="E19" s="505"/>
      <c r="F19" s="505"/>
      <c r="G19" s="508" t="s">
        <v>3014</v>
      </c>
      <c r="H19" s="501"/>
      <c r="I19" s="501"/>
      <c r="J19" s="501"/>
      <c r="K19" s="501"/>
      <c r="L19" s="501"/>
      <c r="M19" s="501"/>
      <c r="N19" s="501"/>
      <c r="O19" s="505"/>
      <c r="P19" s="505"/>
      <c r="Q19" s="505"/>
      <c r="R19" s="504"/>
    </row>
    <row r="20" spans="1:18" ht="24.95" customHeight="1" x14ac:dyDescent="0.2">
      <c r="A20" s="498">
        <v>4</v>
      </c>
      <c r="B20" s="499" t="s">
        <v>714</v>
      </c>
      <c r="C20" s="506"/>
      <c r="D20" s="501"/>
      <c r="E20" s="516" t="s">
        <v>3042</v>
      </c>
      <c r="F20" s="508" t="s">
        <v>3001</v>
      </c>
      <c r="G20" s="508" t="s">
        <v>3003</v>
      </c>
      <c r="H20" s="503">
        <v>44705</v>
      </c>
      <c r="I20" s="509" t="s">
        <v>2071</v>
      </c>
      <c r="J20" s="501" t="s">
        <v>3004</v>
      </c>
      <c r="K20" s="505" t="s">
        <v>2555</v>
      </c>
      <c r="L20" s="505" t="s">
        <v>2446</v>
      </c>
      <c r="M20" s="505" t="s">
        <v>21</v>
      </c>
      <c r="N20" s="501" t="s">
        <v>3004</v>
      </c>
      <c r="O20" s="505" t="s">
        <v>2555</v>
      </c>
      <c r="P20" s="505" t="s">
        <v>2446</v>
      </c>
      <c r="Q20" s="505" t="s">
        <v>21</v>
      </c>
      <c r="R20" s="504" t="s">
        <v>2998</v>
      </c>
    </row>
    <row r="21" spans="1:18" ht="24.95" customHeight="1" x14ac:dyDescent="0.2">
      <c r="A21" s="498"/>
      <c r="B21" s="499"/>
      <c r="C21" s="506" t="s">
        <v>3002</v>
      </c>
      <c r="D21" s="501" t="s">
        <v>139</v>
      </c>
      <c r="E21" s="505"/>
      <c r="F21" s="505"/>
      <c r="G21" s="505"/>
      <c r="H21" s="501"/>
      <c r="I21" s="501"/>
      <c r="J21" s="501"/>
      <c r="K21" s="501"/>
      <c r="L21" s="501"/>
      <c r="M21" s="501"/>
      <c r="N21" s="501"/>
      <c r="O21" s="505"/>
      <c r="P21" s="505"/>
      <c r="Q21" s="505"/>
      <c r="R21" s="504"/>
    </row>
    <row r="22" spans="1:18" s="540" customFormat="1" ht="33.6" customHeight="1" x14ac:dyDescent="0.2">
      <c r="A22" s="529">
        <v>5</v>
      </c>
      <c r="B22" s="534" t="s">
        <v>3015</v>
      </c>
      <c r="C22" s="538"/>
      <c r="D22" s="530"/>
      <c r="E22" s="531"/>
      <c r="F22" s="531"/>
      <c r="G22" s="348" t="s">
        <v>3016</v>
      </c>
      <c r="H22" s="533">
        <v>44501</v>
      </c>
      <c r="I22" s="346" t="s">
        <v>2071</v>
      </c>
      <c r="J22" s="530" t="s">
        <v>2542</v>
      </c>
      <c r="K22" s="531" t="s">
        <v>2542</v>
      </c>
      <c r="L22" s="531" t="s">
        <v>2446</v>
      </c>
      <c r="M22" s="531" t="s">
        <v>21</v>
      </c>
      <c r="N22" s="346" t="s">
        <v>3060</v>
      </c>
      <c r="O22" s="346" t="s">
        <v>3061</v>
      </c>
      <c r="P22" s="346" t="s">
        <v>3062</v>
      </c>
      <c r="Q22" s="346" t="s">
        <v>20</v>
      </c>
      <c r="R22" s="532" t="s">
        <v>3017</v>
      </c>
    </row>
    <row r="23" spans="1:18" ht="24.95" customHeight="1" x14ac:dyDescent="0.2">
      <c r="A23" s="498"/>
      <c r="B23" s="499"/>
      <c r="C23" s="506" t="s">
        <v>3018</v>
      </c>
      <c r="D23" s="501" t="s">
        <v>1007</v>
      </c>
      <c r="E23" s="505"/>
      <c r="F23" s="505"/>
      <c r="G23" s="508" t="s">
        <v>3019</v>
      </c>
      <c r="H23" s="503">
        <v>44420</v>
      </c>
      <c r="I23" s="501"/>
      <c r="J23" s="501"/>
      <c r="K23" s="501"/>
      <c r="L23" s="501"/>
      <c r="M23" s="501"/>
      <c r="N23" s="501"/>
      <c r="O23" s="505"/>
      <c r="P23" s="505"/>
      <c r="Q23" s="505"/>
      <c r="R23" s="504"/>
    </row>
    <row r="24" spans="1:18" ht="24.95" customHeight="1" x14ac:dyDescent="0.2">
      <c r="A24" s="498"/>
      <c r="B24" s="499"/>
      <c r="C24" s="506" t="s">
        <v>3020</v>
      </c>
      <c r="D24" s="501" t="s">
        <v>139</v>
      </c>
      <c r="E24" s="505"/>
      <c r="F24" s="505"/>
      <c r="G24" s="508"/>
      <c r="H24" s="501"/>
      <c r="I24" s="501"/>
      <c r="J24" s="501"/>
      <c r="K24" s="501"/>
      <c r="L24" s="501"/>
      <c r="M24" s="501"/>
      <c r="N24" s="501"/>
      <c r="O24" s="505"/>
      <c r="P24" s="505"/>
      <c r="Q24" s="505"/>
      <c r="R24" s="504"/>
    </row>
    <row r="25" spans="1:18" ht="24.95" customHeight="1" x14ac:dyDescent="0.2">
      <c r="A25" s="498">
        <v>6</v>
      </c>
      <c r="B25" s="499" t="s">
        <v>3021</v>
      </c>
      <c r="C25" s="506"/>
      <c r="D25" s="501"/>
      <c r="E25" s="516" t="s">
        <v>3042</v>
      </c>
      <c r="F25" s="508" t="s">
        <v>3022</v>
      </c>
      <c r="G25" s="508" t="s">
        <v>3023</v>
      </c>
      <c r="H25" s="503">
        <v>44420</v>
      </c>
      <c r="I25" s="509" t="s">
        <v>2071</v>
      </c>
      <c r="J25" s="501" t="s">
        <v>2699</v>
      </c>
      <c r="K25" s="505" t="s">
        <v>2555</v>
      </c>
      <c r="L25" s="505" t="s">
        <v>2446</v>
      </c>
      <c r="M25" s="505" t="s">
        <v>21</v>
      </c>
      <c r="N25" s="501" t="s">
        <v>2699</v>
      </c>
      <c r="O25" s="505" t="s">
        <v>2555</v>
      </c>
      <c r="P25" s="505" t="s">
        <v>2446</v>
      </c>
      <c r="Q25" s="505" t="s">
        <v>21</v>
      </c>
      <c r="R25" s="504" t="s">
        <v>204</v>
      </c>
    </row>
    <row r="26" spans="1:18" ht="24.95" customHeight="1" x14ac:dyDescent="0.2">
      <c r="A26" s="498"/>
      <c r="B26" s="499"/>
      <c r="C26" s="506" t="s">
        <v>3024</v>
      </c>
      <c r="D26" s="501" t="s">
        <v>213</v>
      </c>
      <c r="E26" s="505"/>
      <c r="F26" s="505"/>
      <c r="G26" s="508" t="s">
        <v>3059</v>
      </c>
      <c r="H26" s="501"/>
      <c r="I26" s="501"/>
      <c r="J26" s="501"/>
      <c r="K26" s="501"/>
      <c r="L26" s="501"/>
      <c r="M26" s="501"/>
      <c r="N26" s="501"/>
      <c r="O26" s="505"/>
      <c r="P26" s="505"/>
      <c r="Q26" s="505"/>
      <c r="R26" s="504"/>
    </row>
    <row r="27" spans="1:18" ht="24.95" customHeight="1" x14ac:dyDescent="0.2">
      <c r="A27" s="498"/>
      <c r="B27" s="499"/>
      <c r="C27" s="506" t="s">
        <v>1547</v>
      </c>
      <c r="D27" s="501" t="s">
        <v>139</v>
      </c>
      <c r="E27" s="505"/>
      <c r="F27" s="505"/>
      <c r="G27" s="508" t="s">
        <v>3025</v>
      </c>
      <c r="H27" s="501"/>
      <c r="I27" s="501"/>
      <c r="J27" s="501"/>
      <c r="K27" s="501"/>
      <c r="L27" s="501"/>
      <c r="M27" s="501"/>
      <c r="N27" s="501"/>
      <c r="O27" s="505"/>
      <c r="P27" s="505"/>
      <c r="Q27" s="505"/>
      <c r="R27" s="504"/>
    </row>
    <row r="28" spans="1:18" ht="24.95" customHeight="1" x14ac:dyDescent="0.2">
      <c r="A28" s="498"/>
      <c r="B28" s="499"/>
      <c r="C28" s="506" t="s">
        <v>3026</v>
      </c>
      <c r="D28" s="501" t="s">
        <v>139</v>
      </c>
      <c r="E28" s="505"/>
      <c r="F28" s="505"/>
      <c r="G28" s="508" t="s">
        <v>3027</v>
      </c>
      <c r="H28" s="501"/>
      <c r="I28" s="501"/>
      <c r="J28" s="501"/>
      <c r="K28" s="501"/>
      <c r="L28" s="501"/>
      <c r="M28" s="501"/>
      <c r="N28" s="501"/>
      <c r="O28" s="505"/>
      <c r="P28" s="505"/>
      <c r="Q28" s="505"/>
      <c r="R28" s="504"/>
    </row>
    <row r="29" spans="1:18" ht="35.1" customHeight="1" x14ac:dyDescent="0.2">
      <c r="A29" s="498">
        <v>7</v>
      </c>
      <c r="B29" s="499" t="s">
        <v>940</v>
      </c>
      <c r="C29" s="506"/>
      <c r="D29" s="501"/>
      <c r="E29" s="516" t="s">
        <v>3042</v>
      </c>
      <c r="F29" s="505"/>
      <c r="G29" s="508" t="s">
        <v>3028</v>
      </c>
      <c r="H29" s="503">
        <v>44326</v>
      </c>
      <c r="I29" s="509" t="s">
        <v>2071</v>
      </c>
      <c r="J29" s="501" t="s">
        <v>2588</v>
      </c>
      <c r="K29" s="505" t="s">
        <v>2467</v>
      </c>
      <c r="L29" s="505" t="s">
        <v>2446</v>
      </c>
      <c r="M29" s="505" t="s">
        <v>21</v>
      </c>
      <c r="N29" s="501" t="s">
        <v>2588</v>
      </c>
      <c r="O29" s="505" t="s">
        <v>2467</v>
      </c>
      <c r="P29" s="505" t="s">
        <v>2446</v>
      </c>
      <c r="Q29" s="505" t="s">
        <v>21</v>
      </c>
      <c r="R29" s="504" t="s">
        <v>2490</v>
      </c>
    </row>
    <row r="30" spans="1:18" s="540" customFormat="1" ht="24.95" customHeight="1" x14ac:dyDescent="0.2">
      <c r="A30" s="529">
        <v>8</v>
      </c>
      <c r="B30" s="534" t="s">
        <v>3029</v>
      </c>
      <c r="C30" s="538"/>
      <c r="D30" s="530"/>
      <c r="E30" s="541" t="s">
        <v>3042</v>
      </c>
      <c r="F30" s="531"/>
      <c r="G30" s="348" t="s">
        <v>3030</v>
      </c>
      <c r="H30" s="533">
        <v>44525</v>
      </c>
      <c r="I30" s="346" t="s">
        <v>2071</v>
      </c>
      <c r="J30" s="346"/>
      <c r="K30" s="346" t="s">
        <v>2542</v>
      </c>
      <c r="L30" s="346" t="s">
        <v>2446</v>
      </c>
      <c r="M30" s="346" t="s">
        <v>21</v>
      </c>
      <c r="N30" s="531"/>
      <c r="O30" s="530" t="s">
        <v>3031</v>
      </c>
      <c r="P30" s="531" t="s">
        <v>2581</v>
      </c>
      <c r="Q30" s="531" t="s">
        <v>21</v>
      </c>
      <c r="R30" s="532" t="s">
        <v>3050</v>
      </c>
    </row>
    <row r="31" spans="1:18" s="540" customFormat="1" ht="24.95" customHeight="1" x14ac:dyDescent="0.2">
      <c r="A31" s="529"/>
      <c r="B31" s="530"/>
      <c r="C31" s="538" t="s">
        <v>3032</v>
      </c>
      <c r="D31" s="530" t="s">
        <v>139</v>
      </c>
      <c r="E31" s="531"/>
      <c r="F31" s="531"/>
      <c r="G31" s="531"/>
      <c r="H31" s="530"/>
      <c r="I31" s="530"/>
      <c r="J31" s="530"/>
      <c r="K31" s="530"/>
      <c r="L31" s="530"/>
      <c r="M31" s="530"/>
      <c r="N31" s="530"/>
      <c r="O31" s="531"/>
      <c r="P31" s="531"/>
      <c r="Q31" s="531"/>
      <c r="R31" s="532"/>
    </row>
    <row r="32" spans="1:18" ht="31.5" customHeight="1" x14ac:dyDescent="0.2">
      <c r="A32" s="517">
        <v>9</v>
      </c>
      <c r="B32" s="520" t="s">
        <v>732</v>
      </c>
      <c r="C32" s="521"/>
      <c r="D32" s="522"/>
      <c r="E32" s="523" t="s">
        <v>3042</v>
      </c>
      <c r="F32" s="524" t="s">
        <v>3033</v>
      </c>
      <c r="G32" s="524" t="s">
        <v>3034</v>
      </c>
      <c r="H32" s="525">
        <v>44422</v>
      </c>
      <c r="I32" s="526" t="s">
        <v>2071</v>
      </c>
      <c r="J32" s="522" t="s">
        <v>3035</v>
      </c>
      <c r="K32" s="527" t="s">
        <v>2467</v>
      </c>
      <c r="L32" s="527" t="s">
        <v>2446</v>
      </c>
      <c r="M32" s="527" t="s">
        <v>21</v>
      </c>
      <c r="N32" s="522" t="s">
        <v>3035</v>
      </c>
      <c r="O32" s="527" t="s">
        <v>2467</v>
      </c>
      <c r="P32" s="527" t="s">
        <v>2446</v>
      </c>
      <c r="Q32" s="527" t="s">
        <v>21</v>
      </c>
      <c r="R32" s="528" t="s">
        <v>3041</v>
      </c>
    </row>
    <row r="33" spans="1:18" s="437" customFormat="1" ht="24.95" customHeight="1" x14ac:dyDescent="0.2">
      <c r="A33" s="498"/>
      <c r="B33" s="501"/>
      <c r="C33" s="506" t="s">
        <v>3036</v>
      </c>
      <c r="D33" s="501" t="s">
        <v>137</v>
      </c>
      <c r="E33" s="505"/>
      <c r="F33" s="505"/>
      <c r="G33" s="508" t="s">
        <v>3037</v>
      </c>
      <c r="H33" s="501"/>
      <c r="I33" s="501"/>
      <c r="J33" s="501"/>
      <c r="K33" s="501"/>
      <c r="L33" s="501"/>
      <c r="M33" s="501"/>
      <c r="N33" s="501"/>
      <c r="O33" s="505"/>
      <c r="P33" s="505"/>
      <c r="Q33" s="505"/>
      <c r="R33" s="504"/>
    </row>
    <row r="34" spans="1:18" s="437" customFormat="1" ht="24.95" customHeight="1" x14ac:dyDescent="0.2">
      <c r="A34" s="498"/>
      <c r="B34" s="501"/>
      <c r="C34" s="506" t="s">
        <v>3038</v>
      </c>
      <c r="D34" s="501" t="s">
        <v>139</v>
      </c>
      <c r="E34" s="505"/>
      <c r="F34" s="505"/>
      <c r="G34" s="505"/>
      <c r="H34" s="501"/>
      <c r="I34" s="501"/>
      <c r="J34" s="501"/>
      <c r="K34" s="501"/>
      <c r="L34" s="501"/>
      <c r="M34" s="501"/>
      <c r="N34" s="501"/>
      <c r="O34" s="505"/>
      <c r="P34" s="505"/>
      <c r="Q34" s="505"/>
      <c r="R34" s="504"/>
    </row>
    <row r="35" spans="1:18" s="437" customFormat="1" ht="24.95" customHeight="1" x14ac:dyDescent="0.2">
      <c r="A35" s="498"/>
      <c r="B35" s="501"/>
      <c r="C35" s="506" t="s">
        <v>3039</v>
      </c>
      <c r="D35" s="501" t="s">
        <v>139</v>
      </c>
      <c r="E35" s="505"/>
      <c r="F35" s="505"/>
      <c r="G35" s="505"/>
      <c r="H35" s="501"/>
      <c r="I35" s="501"/>
      <c r="J35" s="501"/>
      <c r="K35" s="501"/>
      <c r="L35" s="501"/>
      <c r="M35" s="501"/>
      <c r="N35" s="501"/>
      <c r="O35" s="505"/>
      <c r="P35" s="505"/>
      <c r="Q35" s="505"/>
      <c r="R35" s="504"/>
    </row>
    <row r="36" spans="1:18" s="437" customFormat="1" ht="24.95" customHeight="1" x14ac:dyDescent="0.2">
      <c r="A36" s="498"/>
      <c r="B36" s="501"/>
      <c r="C36" s="506" t="s">
        <v>3040</v>
      </c>
      <c r="D36" s="501" t="s">
        <v>139</v>
      </c>
      <c r="E36" s="505"/>
      <c r="F36" s="505"/>
      <c r="G36" s="505"/>
      <c r="H36" s="501"/>
      <c r="I36" s="501"/>
      <c r="J36" s="501"/>
      <c r="K36" s="501"/>
      <c r="L36" s="501"/>
      <c r="M36" s="501"/>
      <c r="N36" s="501"/>
      <c r="O36" s="505"/>
      <c r="P36" s="505"/>
      <c r="Q36" s="505"/>
      <c r="R36" s="504"/>
    </row>
    <row r="37" spans="1:18" s="437" customFormat="1" ht="31.5" customHeight="1" x14ac:dyDescent="0.2">
      <c r="A37" s="515">
        <v>10</v>
      </c>
      <c r="B37" s="446" t="s">
        <v>3043</v>
      </c>
      <c r="C37" s="10"/>
      <c r="D37" s="514"/>
      <c r="E37" s="516" t="s">
        <v>3042</v>
      </c>
      <c r="G37" s="508" t="s">
        <v>3046</v>
      </c>
      <c r="H37" s="434">
        <v>44433</v>
      </c>
      <c r="I37" s="509" t="s">
        <v>2071</v>
      </c>
      <c r="J37" s="514" t="s">
        <v>3044</v>
      </c>
      <c r="K37" s="437" t="s">
        <v>2467</v>
      </c>
      <c r="L37" s="437" t="s">
        <v>2446</v>
      </c>
      <c r="M37" s="437" t="s">
        <v>21</v>
      </c>
      <c r="N37" s="514" t="s">
        <v>3044</v>
      </c>
      <c r="O37" s="437" t="s">
        <v>2467</v>
      </c>
      <c r="P37" s="437" t="s">
        <v>2446</v>
      </c>
      <c r="Q37" s="437" t="s">
        <v>21</v>
      </c>
      <c r="R37" s="58" t="s">
        <v>3049</v>
      </c>
    </row>
    <row r="38" spans="1:18" s="437" customFormat="1" ht="24.95" customHeight="1" x14ac:dyDescent="0.2">
      <c r="A38" s="515"/>
      <c r="B38" s="514"/>
      <c r="C38" s="10" t="s">
        <v>3045</v>
      </c>
      <c r="D38" s="514" t="s">
        <v>137</v>
      </c>
      <c r="G38" s="508" t="s">
        <v>3047</v>
      </c>
      <c r="H38" s="434">
        <v>44832</v>
      </c>
      <c r="I38" s="514"/>
      <c r="J38" s="514"/>
      <c r="K38" s="514"/>
      <c r="L38" s="514"/>
      <c r="M38" s="514"/>
      <c r="N38" s="514"/>
      <c r="R38" s="58"/>
    </row>
    <row r="39" spans="1:18" s="531" customFormat="1" ht="24.95" customHeight="1" x14ac:dyDescent="0.2">
      <c r="A39" s="529"/>
      <c r="B39" s="530"/>
      <c r="C39" s="518" t="s">
        <v>3052</v>
      </c>
      <c r="D39" s="530"/>
      <c r="G39" s="519" t="s">
        <v>3063</v>
      </c>
      <c r="H39" s="530"/>
      <c r="I39" s="530"/>
      <c r="J39" s="530"/>
      <c r="K39" s="530"/>
      <c r="L39" s="530"/>
      <c r="M39" s="530"/>
      <c r="N39" s="530"/>
      <c r="R39" s="532"/>
    </row>
    <row r="40" spans="1:18" s="531" customFormat="1" ht="24.95" customHeight="1" x14ac:dyDescent="0.2">
      <c r="A40" s="529"/>
      <c r="B40" s="530"/>
      <c r="C40" s="518" t="s">
        <v>3053</v>
      </c>
      <c r="D40" s="530"/>
      <c r="G40" s="519" t="s">
        <v>3064</v>
      </c>
      <c r="H40" s="533"/>
      <c r="I40" s="530"/>
      <c r="J40" s="530"/>
      <c r="K40" s="530"/>
      <c r="L40" s="530"/>
      <c r="M40" s="530"/>
      <c r="N40" s="530"/>
      <c r="R40" s="532"/>
    </row>
    <row r="41" spans="1:18" s="531" customFormat="1" ht="24.95" customHeight="1" x14ac:dyDescent="0.2">
      <c r="A41" s="529"/>
      <c r="B41" s="530"/>
      <c r="C41" s="518" t="s">
        <v>3054</v>
      </c>
      <c r="D41" s="530"/>
      <c r="G41" s="519" t="s">
        <v>3065</v>
      </c>
      <c r="H41" s="530"/>
      <c r="I41" s="530"/>
      <c r="J41" s="530"/>
      <c r="K41" s="530"/>
      <c r="L41" s="530"/>
      <c r="M41" s="530"/>
      <c r="N41" s="530"/>
      <c r="R41" s="532"/>
    </row>
    <row r="42" spans="1:18" ht="24.95" customHeight="1" x14ac:dyDescent="0.2"/>
  </sheetData>
  <mergeCells count="19">
    <mergeCell ref="Y6:Y7"/>
    <mergeCell ref="C7:C8"/>
    <mergeCell ref="D7:D8"/>
    <mergeCell ref="N6:Q7"/>
    <mergeCell ref="R6:R8"/>
    <mergeCell ref="S6:T6"/>
    <mergeCell ref="U6:U7"/>
    <mergeCell ref="V6:W6"/>
    <mergeCell ref="X6:X7"/>
    <mergeCell ref="B2:R2"/>
    <mergeCell ref="B3:X3"/>
    <mergeCell ref="B4:X4"/>
    <mergeCell ref="A6:A8"/>
    <mergeCell ref="B6:B8"/>
    <mergeCell ref="C6:D6"/>
    <mergeCell ref="E6:E8"/>
    <mergeCell ref="F6:F8"/>
    <mergeCell ref="G6:I7"/>
    <mergeCell ref="J6:M7"/>
  </mergeCells>
  <phoneticPr fontId="53" type="noConversion"/>
  <conditionalFormatting sqref="G13">
    <cfRule type="duplicateValues" dxfId="55" priority="44"/>
  </conditionalFormatting>
  <conditionalFormatting sqref="G16">
    <cfRule type="duplicateValues" dxfId="54" priority="43"/>
  </conditionalFormatting>
  <conditionalFormatting sqref="G20">
    <cfRule type="duplicateValues" dxfId="53" priority="42"/>
  </conditionalFormatting>
  <conditionalFormatting sqref="G14:G15">
    <cfRule type="duplicateValues" dxfId="52" priority="40"/>
  </conditionalFormatting>
  <conditionalFormatting sqref="G17:G19">
    <cfRule type="duplicateValues" dxfId="51" priority="39"/>
  </conditionalFormatting>
  <conditionalFormatting sqref="G26">
    <cfRule type="duplicateValues" dxfId="50" priority="35"/>
  </conditionalFormatting>
  <conditionalFormatting sqref="G27">
    <cfRule type="duplicateValues" dxfId="49" priority="34"/>
  </conditionalFormatting>
  <conditionalFormatting sqref="G28">
    <cfRule type="duplicateValues" dxfId="48" priority="33"/>
  </conditionalFormatting>
  <conditionalFormatting sqref="G29">
    <cfRule type="duplicateValues" dxfId="47" priority="32"/>
  </conditionalFormatting>
  <conditionalFormatting sqref="S6:S8">
    <cfRule type="duplicateValues" dxfId="46" priority="54"/>
  </conditionalFormatting>
  <conditionalFormatting sqref="U8">
    <cfRule type="duplicateValues" dxfId="45" priority="55"/>
  </conditionalFormatting>
  <conditionalFormatting sqref="G30">
    <cfRule type="duplicateValues" dxfId="44" priority="28"/>
  </conditionalFormatting>
  <conditionalFormatting sqref="G32">
    <cfRule type="duplicateValues" dxfId="43" priority="27"/>
  </conditionalFormatting>
  <conditionalFormatting sqref="G33">
    <cfRule type="duplicateValues" dxfId="42" priority="26"/>
  </conditionalFormatting>
  <conditionalFormatting sqref="G37">
    <cfRule type="duplicateValues" dxfId="41" priority="22"/>
  </conditionalFormatting>
  <conditionalFormatting sqref="G38">
    <cfRule type="duplicateValues" dxfId="40" priority="21"/>
  </conditionalFormatting>
  <conditionalFormatting sqref="G22:G25">
    <cfRule type="duplicateValues" dxfId="39" priority="398"/>
  </conditionalFormatting>
  <conditionalFormatting sqref="C39:C41">
    <cfRule type="duplicateValues" dxfId="38" priority="14"/>
    <cfRule type="duplicateValues" dxfId="37" priority="15"/>
  </conditionalFormatting>
  <conditionalFormatting sqref="C39:C41">
    <cfRule type="duplicateValues" dxfId="36" priority="17"/>
  </conditionalFormatting>
  <conditionalFormatting sqref="C39:C41">
    <cfRule type="duplicateValues" dxfId="35" priority="16"/>
  </conditionalFormatting>
  <conditionalFormatting sqref="C39:C41">
    <cfRule type="duplicateValues" dxfId="34" priority="18"/>
  </conditionalFormatting>
  <conditionalFormatting sqref="C39:C41">
    <cfRule type="duplicateValues" dxfId="33" priority="12"/>
    <cfRule type="duplicateValues" dxfId="32" priority="13"/>
  </conditionalFormatting>
  <conditionalFormatting sqref="C39:C41">
    <cfRule type="duplicateValues" dxfId="31" priority="11"/>
  </conditionalFormatting>
  <conditionalFormatting sqref="C39:C41">
    <cfRule type="duplicateValues" dxfId="30" priority="10"/>
  </conditionalFormatting>
  <conditionalFormatting sqref="C39:C41">
    <cfRule type="duplicateValues" dxfId="29" priority="9"/>
  </conditionalFormatting>
  <conditionalFormatting sqref="C39:C41">
    <cfRule type="duplicateValues" dxfId="28" priority="8"/>
  </conditionalFormatting>
  <conditionalFormatting sqref="C39:C41">
    <cfRule type="duplicateValues" dxfId="27" priority="7"/>
  </conditionalFormatting>
  <conditionalFormatting sqref="C39:C41">
    <cfRule type="duplicateValues" dxfId="26" priority="6"/>
  </conditionalFormatting>
  <conditionalFormatting sqref="C39:C41">
    <cfRule type="duplicateValues" dxfId="25" priority="4"/>
    <cfRule type="duplicateValues" dxfId="24" priority="5"/>
  </conditionalFormatting>
  <conditionalFormatting sqref="G39:G41">
    <cfRule type="duplicateValues" dxfId="23" priority="2"/>
  </conditionalFormatting>
  <conditionalFormatting sqref="G39:G41">
    <cfRule type="duplicateValues" dxfId="22" priority="3"/>
  </conditionalFormatting>
  <conditionalFormatting sqref="G39:G41">
    <cfRule type="duplicateValues" dxfId="21" priority="1"/>
  </conditionalFormatting>
  <conditionalFormatting sqref="S2:V2">
    <cfRule type="duplicateValues" dxfId="20" priority="399"/>
  </conditionalFormatting>
  <conditionalFormatting sqref="X2">
    <cfRule type="duplicateValues" dxfId="19" priority="400"/>
  </conditionalFormatting>
  <pageMargins left="0.27559055118110237" right="0.23622047244094491" top="0.35433070866141736" bottom="0.19685039370078741" header="0.31496062992125984" footer="0.19685039370078741"/>
  <pageSetup paperSize="9" scale="69" orientation="landscape" r:id="rId1"/>
  <headerFooter>
    <oddFooter>&amp;C&amp;P</oddFooter>
  </headerFooter>
  <colBreaks count="1" manualBreakCount="1">
    <brk id="18" max="4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Y33"/>
  <sheetViews>
    <sheetView topLeftCell="A22" workbookViewId="0">
      <selection activeCell="C17" sqref="C17"/>
    </sheetView>
  </sheetViews>
  <sheetFormatPr defaultRowHeight="15" x14ac:dyDescent="0.2"/>
  <cols>
    <col min="1" max="1" width="4.88671875" customWidth="1"/>
    <col min="2" max="2" width="5.6640625" customWidth="1"/>
    <col min="3" max="3" width="16.88671875" customWidth="1"/>
    <col min="4" max="4" width="11.109375" customWidth="1"/>
    <col min="6" max="6" width="11.6640625" customWidth="1"/>
    <col min="18" max="24" width="0" hidden="1" customWidth="1"/>
    <col min="25" max="25" width="9.109375" customWidth="1"/>
  </cols>
  <sheetData>
    <row r="2" spans="1:25" ht="18.75" x14ac:dyDescent="0.2">
      <c r="D2" s="546" t="s">
        <v>2762</v>
      </c>
      <c r="E2" s="547"/>
      <c r="F2" s="547"/>
      <c r="G2" s="547"/>
      <c r="H2" s="547"/>
      <c r="I2" s="547"/>
      <c r="J2" s="392"/>
      <c r="K2" s="374"/>
      <c r="L2" s="392"/>
      <c r="M2" s="392"/>
      <c r="N2" s="392"/>
      <c r="O2" s="392"/>
      <c r="P2" s="374"/>
      <c r="Q2" s="392"/>
      <c r="R2" s="392"/>
      <c r="S2" s="392"/>
      <c r="T2" s="392"/>
      <c r="U2" s="288"/>
      <c r="V2" s="288"/>
      <c r="W2" s="313"/>
    </row>
    <row r="3" spans="1:25" ht="19.5" x14ac:dyDescent="0.2">
      <c r="D3" s="548" t="s">
        <v>2763</v>
      </c>
      <c r="E3" s="549"/>
      <c r="F3" s="549"/>
      <c r="G3" s="549"/>
      <c r="H3" s="549"/>
      <c r="I3" s="549"/>
      <c r="J3" s="392"/>
      <c r="K3" s="374"/>
      <c r="L3" s="392"/>
      <c r="M3" s="392"/>
      <c r="N3" s="392"/>
      <c r="O3" s="392"/>
      <c r="P3" s="374"/>
      <c r="Q3" s="392"/>
      <c r="R3" s="392"/>
      <c r="S3" s="392"/>
      <c r="T3" s="392"/>
      <c r="U3" s="288"/>
      <c r="V3" s="288"/>
      <c r="W3" s="313"/>
    </row>
    <row r="4" spans="1:25" ht="16.5" x14ac:dyDescent="0.2">
      <c r="D4" s="550" t="s">
        <v>2769</v>
      </c>
      <c r="E4" s="551"/>
      <c r="F4" s="551"/>
      <c r="G4" s="551"/>
      <c r="H4" s="551"/>
      <c r="I4" s="551"/>
      <c r="J4" s="551"/>
      <c r="K4" s="551"/>
      <c r="L4" s="551"/>
      <c r="M4" s="551"/>
      <c r="N4" s="551"/>
      <c r="O4" s="551"/>
      <c r="P4" s="551"/>
      <c r="Q4" s="551"/>
      <c r="R4" s="551"/>
      <c r="S4" s="551"/>
      <c r="T4" s="551"/>
      <c r="U4" s="551"/>
      <c r="V4" s="551"/>
      <c r="W4" s="551"/>
    </row>
    <row r="5" spans="1:25" ht="18.75" x14ac:dyDescent="0.2">
      <c r="D5" s="550" t="s">
        <v>2768</v>
      </c>
      <c r="E5" s="550"/>
      <c r="F5" s="550"/>
      <c r="G5" s="550"/>
      <c r="H5" s="550"/>
      <c r="I5" s="550"/>
      <c r="J5" s="550"/>
      <c r="K5" s="550"/>
      <c r="L5" s="550"/>
      <c r="M5" s="550"/>
      <c r="N5" s="550"/>
      <c r="O5" s="550"/>
      <c r="P5" s="550"/>
      <c r="Q5" s="550"/>
      <c r="R5" s="550"/>
      <c r="S5" s="550"/>
      <c r="T5" s="550"/>
      <c r="U5" s="550"/>
      <c r="V5" s="550"/>
      <c r="W5" s="550"/>
    </row>
    <row r="6" spans="1:25" ht="18.75" x14ac:dyDescent="0.2">
      <c r="D6" s="393"/>
      <c r="E6" s="393"/>
      <c r="F6" s="393"/>
      <c r="G6" s="393"/>
      <c r="H6" s="393"/>
      <c r="I6" s="393"/>
      <c r="J6" s="393"/>
      <c r="K6" s="393"/>
      <c r="L6" s="393"/>
      <c r="M6" s="393"/>
      <c r="N6" s="393"/>
      <c r="O6" s="393"/>
      <c r="P6" s="393"/>
      <c r="Q6" s="393"/>
      <c r="R6" s="393"/>
      <c r="S6" s="393"/>
      <c r="T6" s="393"/>
      <c r="U6" s="393"/>
      <c r="V6" s="393"/>
      <c r="W6" s="393"/>
    </row>
    <row r="7" spans="1:25" x14ac:dyDescent="0.2">
      <c r="D7" s="544" t="s">
        <v>2770</v>
      </c>
      <c r="E7" s="544"/>
      <c r="F7" s="544"/>
      <c r="G7" s="544"/>
      <c r="H7" s="544"/>
      <c r="I7" s="544"/>
      <c r="J7" s="544"/>
      <c r="K7" s="544"/>
      <c r="L7" s="544"/>
      <c r="M7" s="544"/>
      <c r="N7" s="544"/>
      <c r="O7" s="544"/>
      <c r="P7" s="544"/>
      <c r="Q7" s="544"/>
      <c r="R7" s="544"/>
      <c r="S7" s="544"/>
      <c r="T7" s="544"/>
      <c r="U7" s="544"/>
      <c r="V7" s="544"/>
      <c r="W7" s="544"/>
    </row>
    <row r="8" spans="1:25" x14ac:dyDescent="0.2">
      <c r="D8" s="544"/>
      <c r="E8" s="544"/>
      <c r="F8" s="544"/>
      <c r="G8" s="544"/>
      <c r="H8" s="544"/>
      <c r="I8" s="544"/>
      <c r="J8" s="544"/>
      <c r="K8" s="544"/>
      <c r="L8" s="544"/>
      <c r="M8" s="544"/>
      <c r="N8" s="544"/>
      <c r="O8" s="544"/>
      <c r="P8" s="544"/>
      <c r="Q8" s="544"/>
      <c r="R8" s="544"/>
      <c r="S8" s="544"/>
      <c r="T8" s="544"/>
      <c r="U8" s="544"/>
      <c r="V8" s="544"/>
      <c r="W8" s="544"/>
    </row>
    <row r="10" spans="1:25" ht="15.75" customHeight="1" x14ac:dyDescent="0.2">
      <c r="A10" s="552" t="s">
        <v>1</v>
      </c>
      <c r="B10" s="552" t="s">
        <v>127</v>
      </c>
      <c r="C10" s="552" t="s">
        <v>2314</v>
      </c>
      <c r="D10" s="571" t="s">
        <v>908</v>
      </c>
      <c r="E10" s="571" t="s">
        <v>2647</v>
      </c>
      <c r="F10" s="571" t="s">
        <v>2587</v>
      </c>
      <c r="G10" s="571" t="s">
        <v>884</v>
      </c>
      <c r="H10" s="571" t="s">
        <v>885</v>
      </c>
      <c r="I10" s="675" t="s">
        <v>1117</v>
      </c>
      <c r="J10" s="676"/>
      <c r="K10" s="676"/>
      <c r="L10" s="677"/>
      <c r="M10" s="675" t="s">
        <v>1118</v>
      </c>
      <c r="N10" s="676"/>
      <c r="O10" s="676"/>
      <c r="P10" s="677"/>
      <c r="Q10" s="571" t="s">
        <v>770</v>
      </c>
      <c r="R10" s="667" t="s">
        <v>2459</v>
      </c>
      <c r="S10" s="668"/>
      <c r="T10" s="669" t="s">
        <v>2647</v>
      </c>
      <c r="U10" s="665" t="s">
        <v>2428</v>
      </c>
      <c r="V10" s="666"/>
      <c r="W10" s="571" t="s">
        <v>2429</v>
      </c>
      <c r="X10" s="555" t="s">
        <v>2645</v>
      </c>
      <c r="Y10" s="571" t="s">
        <v>2804</v>
      </c>
    </row>
    <row r="11" spans="1:25" ht="15" customHeight="1" x14ac:dyDescent="0.2">
      <c r="A11" s="552"/>
      <c r="B11" s="552"/>
      <c r="C11" s="552"/>
      <c r="D11" s="572"/>
      <c r="E11" s="572"/>
      <c r="F11" s="572"/>
      <c r="G11" s="572"/>
      <c r="H11" s="572"/>
      <c r="I11" s="389" t="s">
        <v>2524</v>
      </c>
      <c r="J11" s="389" t="s">
        <v>2453</v>
      </c>
      <c r="K11" s="389" t="s">
        <v>2586</v>
      </c>
      <c r="L11" s="389" t="s">
        <v>2522</v>
      </c>
      <c r="M11" s="389" t="s">
        <v>2524</v>
      </c>
      <c r="N11" s="389" t="s">
        <v>2453</v>
      </c>
      <c r="O11" s="389" t="s">
        <v>2586</v>
      </c>
      <c r="P11" s="389" t="s">
        <v>2522</v>
      </c>
      <c r="Q11" s="572"/>
      <c r="R11" s="390" t="s">
        <v>128</v>
      </c>
      <c r="S11" s="390" t="s">
        <v>2460</v>
      </c>
      <c r="T11" s="670"/>
      <c r="U11" s="388" t="s">
        <v>2450</v>
      </c>
      <c r="V11" s="388" t="s">
        <v>712</v>
      </c>
      <c r="W11" s="572"/>
      <c r="X11" s="556"/>
      <c r="Y11" s="572"/>
    </row>
    <row r="12" spans="1:25" ht="15.75" x14ac:dyDescent="0.2">
      <c r="A12" s="390" t="s">
        <v>1132</v>
      </c>
      <c r="B12" s="390"/>
      <c r="C12" s="390"/>
      <c r="D12" s="390"/>
      <c r="E12" s="390"/>
      <c r="F12" s="390"/>
      <c r="G12" s="390"/>
      <c r="H12" s="341"/>
      <c r="I12" s="389"/>
      <c r="J12" s="389"/>
      <c r="K12" s="389"/>
      <c r="L12" s="389"/>
      <c r="M12" s="338"/>
      <c r="N12" s="389"/>
      <c r="O12" s="389"/>
      <c r="P12" s="389"/>
      <c r="Q12" s="390"/>
      <c r="R12" s="390"/>
      <c r="S12" s="390"/>
      <c r="T12" s="391"/>
      <c r="U12" s="310"/>
      <c r="V12" s="310"/>
      <c r="W12" s="310"/>
      <c r="X12" s="310"/>
      <c r="Y12" s="390"/>
    </row>
    <row r="13" spans="1:25" ht="63" x14ac:dyDescent="0.2">
      <c r="A13" s="390">
        <v>1</v>
      </c>
      <c r="B13" s="390" t="s">
        <v>167</v>
      </c>
      <c r="C13" s="344" t="s">
        <v>2798</v>
      </c>
      <c r="D13" s="348" t="s">
        <v>2799</v>
      </c>
      <c r="E13" s="343">
        <v>168501797</v>
      </c>
      <c r="F13" s="343"/>
      <c r="G13" s="353">
        <v>40516</v>
      </c>
      <c r="H13" s="343" t="s">
        <v>2800</v>
      </c>
      <c r="I13" s="343" t="s">
        <v>2801</v>
      </c>
      <c r="J13" s="343" t="s">
        <v>2802</v>
      </c>
      <c r="K13" s="343" t="s">
        <v>2525</v>
      </c>
      <c r="L13" s="343" t="s">
        <v>21</v>
      </c>
      <c r="M13" s="346"/>
      <c r="N13" s="346"/>
      <c r="O13" s="343"/>
      <c r="P13" s="343"/>
      <c r="Q13" s="345" t="s">
        <v>2837</v>
      </c>
      <c r="R13" s="292"/>
      <c r="S13" s="292"/>
      <c r="T13" s="315"/>
      <c r="U13" s="310"/>
      <c r="V13" s="310"/>
      <c r="W13" s="310"/>
      <c r="X13" s="310"/>
      <c r="Y13" s="390" t="s">
        <v>2814</v>
      </c>
    </row>
    <row r="14" spans="1:25" ht="31.5" x14ac:dyDescent="0.2">
      <c r="A14" s="390"/>
      <c r="B14" s="343" t="s">
        <v>213</v>
      </c>
      <c r="C14" s="396" t="s">
        <v>2803</v>
      </c>
      <c r="D14" s="343"/>
      <c r="E14" s="343"/>
      <c r="F14" s="348" t="s">
        <v>2807</v>
      </c>
      <c r="G14" s="343"/>
      <c r="H14" s="343"/>
      <c r="I14" s="343"/>
      <c r="J14" s="343"/>
      <c r="K14" s="343"/>
      <c r="L14" s="343"/>
      <c r="M14" s="346"/>
      <c r="N14" s="346"/>
      <c r="O14" s="343"/>
      <c r="P14" s="343"/>
      <c r="Q14" s="345"/>
      <c r="R14" s="294" t="s">
        <v>2803</v>
      </c>
      <c r="S14" s="387" t="s">
        <v>213</v>
      </c>
      <c r="T14" s="317"/>
      <c r="U14" s="310"/>
      <c r="V14" s="310"/>
      <c r="W14" s="310"/>
      <c r="X14" s="310"/>
      <c r="Y14" s="390"/>
    </row>
    <row r="15" spans="1:25" ht="15.75" x14ac:dyDescent="0.2">
      <c r="A15" s="390"/>
      <c r="B15" s="343" t="s">
        <v>139</v>
      </c>
      <c r="C15" s="346" t="s">
        <v>2805</v>
      </c>
      <c r="D15" s="343"/>
      <c r="E15" s="343"/>
      <c r="F15" s="343"/>
      <c r="G15" s="343"/>
      <c r="H15" s="343"/>
      <c r="I15" s="343"/>
      <c r="J15" s="343"/>
      <c r="K15" s="343"/>
      <c r="L15" s="343"/>
      <c r="M15" s="346"/>
      <c r="N15" s="346"/>
      <c r="O15" s="343"/>
      <c r="P15" s="343"/>
      <c r="Q15" s="345"/>
      <c r="R15" s="294"/>
      <c r="S15" s="387"/>
      <c r="T15" s="316"/>
      <c r="U15" s="310"/>
      <c r="V15" s="310"/>
      <c r="W15" s="310"/>
      <c r="X15" s="310"/>
      <c r="Y15" s="390"/>
    </row>
    <row r="16" spans="1:25" ht="15.75" x14ac:dyDescent="0.2">
      <c r="A16" s="390"/>
      <c r="B16" s="343" t="s">
        <v>139</v>
      </c>
      <c r="C16" s="346" t="s">
        <v>2806</v>
      </c>
      <c r="D16" s="343"/>
      <c r="E16" s="343"/>
      <c r="F16" s="343"/>
      <c r="G16" s="343"/>
      <c r="H16" s="343"/>
      <c r="I16" s="343"/>
      <c r="J16" s="343"/>
      <c r="K16" s="343"/>
      <c r="L16" s="343"/>
      <c r="M16" s="346"/>
      <c r="N16" s="346"/>
      <c r="O16" s="343"/>
      <c r="P16" s="343"/>
      <c r="Q16" s="345"/>
      <c r="R16" s="294"/>
      <c r="S16" s="387"/>
      <c r="T16" s="316"/>
      <c r="U16" s="310"/>
      <c r="V16" s="310"/>
      <c r="W16" s="310"/>
      <c r="X16" s="310"/>
      <c r="Y16" s="390"/>
    </row>
    <row r="17" spans="1:25" ht="31.5" x14ac:dyDescent="0.2">
      <c r="A17" s="390">
        <v>2</v>
      </c>
      <c r="B17" s="350" t="s">
        <v>167</v>
      </c>
      <c r="C17" s="351" t="s">
        <v>2808</v>
      </c>
      <c r="D17" s="348" t="s">
        <v>2809</v>
      </c>
      <c r="E17" s="346"/>
      <c r="F17" s="348" t="s">
        <v>2810</v>
      </c>
      <c r="G17" s="353">
        <v>42663</v>
      </c>
      <c r="H17" s="343" t="s">
        <v>2071</v>
      </c>
      <c r="I17" s="343"/>
      <c r="J17" s="343"/>
      <c r="K17" s="346"/>
      <c r="L17" s="346"/>
      <c r="M17" s="343" t="s">
        <v>930</v>
      </c>
      <c r="N17" s="343" t="s">
        <v>2802</v>
      </c>
      <c r="O17" s="343" t="s">
        <v>2525</v>
      </c>
      <c r="P17" s="343" t="s">
        <v>21</v>
      </c>
      <c r="Q17" s="343" t="s">
        <v>73</v>
      </c>
      <c r="R17" s="344"/>
      <c r="S17" s="344"/>
      <c r="T17" s="391"/>
      <c r="U17" s="294"/>
      <c r="V17" s="294"/>
      <c r="W17" s="311"/>
      <c r="X17" s="554"/>
      <c r="Y17" s="349" t="s">
        <v>2815</v>
      </c>
    </row>
    <row r="18" spans="1:25" ht="15.75" x14ac:dyDescent="0.2">
      <c r="A18" s="390"/>
      <c r="B18" s="343"/>
      <c r="C18" s="346" t="s">
        <v>2811</v>
      </c>
      <c r="D18" s="343"/>
      <c r="E18" s="343"/>
      <c r="F18" s="343"/>
      <c r="G18" s="343"/>
      <c r="H18" s="343"/>
      <c r="I18" s="343"/>
      <c r="J18" s="343"/>
      <c r="K18" s="343"/>
      <c r="L18" s="343"/>
      <c r="M18" s="345"/>
      <c r="N18" s="343"/>
      <c r="O18" s="343"/>
      <c r="P18" s="343"/>
      <c r="Q18" s="343"/>
      <c r="R18" s="346"/>
      <c r="S18" s="343"/>
      <c r="T18" s="348"/>
      <c r="U18" s="294"/>
      <c r="V18" s="294"/>
      <c r="W18" s="311"/>
      <c r="X18" s="554"/>
      <c r="Y18" s="349"/>
    </row>
    <row r="19" spans="1:25" ht="31.5" x14ac:dyDescent="0.2">
      <c r="A19" s="390"/>
      <c r="B19" s="343"/>
      <c r="C19" s="346" t="s">
        <v>2812</v>
      </c>
      <c r="D19" s="343"/>
      <c r="E19" s="343"/>
      <c r="F19" s="343"/>
      <c r="G19" s="343"/>
      <c r="H19" s="343"/>
      <c r="I19" s="343"/>
      <c r="J19" s="343"/>
      <c r="K19" s="343"/>
      <c r="L19" s="343"/>
      <c r="M19" s="345"/>
      <c r="N19" s="343"/>
      <c r="O19" s="343"/>
      <c r="P19" s="343"/>
      <c r="Q19" s="343"/>
      <c r="R19" s="346"/>
      <c r="S19" s="343"/>
      <c r="T19" s="348"/>
      <c r="U19" s="294"/>
      <c r="V19" s="294"/>
      <c r="W19" s="311"/>
      <c r="X19" s="554"/>
      <c r="Y19" s="349"/>
    </row>
    <row r="20" spans="1:25" ht="15.75" x14ac:dyDescent="0.2">
      <c r="A20" s="390"/>
      <c r="B20" s="343"/>
      <c r="C20" s="346" t="s">
        <v>2813</v>
      </c>
      <c r="D20" s="343"/>
      <c r="E20" s="343"/>
      <c r="F20" s="343"/>
      <c r="G20" s="343"/>
      <c r="H20" s="343"/>
      <c r="I20" s="343"/>
      <c r="J20" s="343"/>
      <c r="K20" s="343"/>
      <c r="L20" s="343"/>
      <c r="M20" s="345"/>
      <c r="N20" s="343"/>
      <c r="O20" s="343"/>
      <c r="P20" s="343"/>
      <c r="Q20" s="343"/>
      <c r="R20" s="346"/>
      <c r="S20" s="343"/>
      <c r="T20" s="348"/>
      <c r="U20" s="294"/>
      <c r="V20" s="294"/>
      <c r="W20" s="312"/>
      <c r="X20" s="554"/>
      <c r="Y20" s="349"/>
    </row>
    <row r="21" spans="1:25" ht="47.25" x14ac:dyDescent="0.2">
      <c r="A21" s="390">
        <v>3</v>
      </c>
      <c r="B21" s="390" t="s">
        <v>453</v>
      </c>
      <c r="C21" s="351" t="s">
        <v>2816</v>
      </c>
      <c r="D21" s="348" t="s">
        <v>2823</v>
      </c>
      <c r="E21" s="346"/>
      <c r="F21" s="348" t="s">
        <v>2825</v>
      </c>
      <c r="G21" s="352">
        <v>44421</v>
      </c>
      <c r="H21" s="343" t="s">
        <v>2071</v>
      </c>
      <c r="I21" s="343" t="s">
        <v>2817</v>
      </c>
      <c r="J21" s="343" t="s">
        <v>2455</v>
      </c>
      <c r="K21" s="343" t="s">
        <v>2523</v>
      </c>
      <c r="L21" s="343" t="s">
        <v>21</v>
      </c>
      <c r="M21" s="345"/>
      <c r="N21" s="343"/>
      <c r="O21" s="343"/>
      <c r="P21" s="343"/>
      <c r="Q21" s="343" t="s">
        <v>73</v>
      </c>
      <c r="R21" s="344"/>
      <c r="S21" s="344"/>
      <c r="T21" s="391"/>
      <c r="U21" s="294"/>
      <c r="V21" s="294"/>
      <c r="W21" s="294"/>
      <c r="X21" s="554"/>
      <c r="Y21" s="349" t="s">
        <v>2818</v>
      </c>
    </row>
    <row r="22" spans="1:25" ht="15.75" x14ac:dyDescent="0.2">
      <c r="A22" s="343"/>
      <c r="B22" s="343" t="s">
        <v>1007</v>
      </c>
      <c r="C22" s="346" t="s">
        <v>2819</v>
      </c>
      <c r="D22" s="343"/>
      <c r="E22" s="343"/>
      <c r="F22" s="343"/>
      <c r="G22" s="346"/>
      <c r="H22" s="343"/>
      <c r="I22" s="343"/>
      <c r="J22" s="343"/>
      <c r="K22" s="343"/>
      <c r="L22" s="343"/>
      <c r="M22" s="345"/>
      <c r="N22" s="343"/>
      <c r="O22" s="343"/>
      <c r="P22" s="343"/>
      <c r="Q22" s="343"/>
      <c r="R22" s="346"/>
      <c r="S22" s="343"/>
      <c r="T22" s="348"/>
      <c r="U22" s="294"/>
      <c r="V22" s="294"/>
      <c r="W22" s="294"/>
      <c r="X22" s="554"/>
      <c r="Y22" s="349"/>
    </row>
    <row r="23" spans="1:25" ht="15.75" x14ac:dyDescent="0.2">
      <c r="A23" s="343"/>
      <c r="B23" s="343" t="s">
        <v>139</v>
      </c>
      <c r="C23" s="346" t="s">
        <v>2820</v>
      </c>
      <c r="D23" s="343"/>
      <c r="E23" s="343"/>
      <c r="F23" s="343"/>
      <c r="G23" s="346"/>
      <c r="H23" s="343"/>
      <c r="I23" s="343"/>
      <c r="J23" s="343"/>
      <c r="K23" s="343"/>
      <c r="L23" s="343"/>
      <c r="M23" s="345"/>
      <c r="N23" s="343"/>
      <c r="O23" s="343"/>
      <c r="P23" s="343"/>
      <c r="Q23" s="343"/>
      <c r="R23" s="346"/>
      <c r="S23" s="343"/>
      <c r="T23" s="348"/>
      <c r="U23" s="294"/>
      <c r="V23" s="294"/>
      <c r="W23" s="294"/>
      <c r="X23" s="554"/>
      <c r="Y23" s="349"/>
    </row>
    <row r="24" spans="1:25" ht="15.75" x14ac:dyDescent="0.2">
      <c r="A24" s="343"/>
      <c r="B24" s="343" t="s">
        <v>139</v>
      </c>
      <c r="C24" s="395" t="s">
        <v>2821</v>
      </c>
      <c r="D24" s="343"/>
      <c r="E24" s="346"/>
      <c r="F24" s="343"/>
      <c r="G24" s="352"/>
      <c r="H24" s="343"/>
      <c r="I24" s="343"/>
      <c r="J24" s="343"/>
      <c r="K24" s="343"/>
      <c r="L24" s="343"/>
      <c r="M24" s="345"/>
      <c r="N24" s="343"/>
      <c r="O24" s="343"/>
      <c r="P24" s="343"/>
      <c r="Q24" s="343"/>
      <c r="R24" s="344"/>
      <c r="S24" s="344"/>
      <c r="T24" s="391"/>
      <c r="U24" s="294"/>
      <c r="V24" s="294"/>
      <c r="W24" s="294"/>
      <c r="X24" s="554"/>
      <c r="Y24" s="349"/>
    </row>
    <row r="25" spans="1:25" ht="63" x14ac:dyDescent="0.2">
      <c r="A25" s="390">
        <v>4</v>
      </c>
      <c r="B25" s="390" t="s">
        <v>453</v>
      </c>
      <c r="C25" s="344" t="s">
        <v>2822</v>
      </c>
      <c r="D25" s="348" t="s">
        <v>2824</v>
      </c>
      <c r="E25" s="343"/>
      <c r="F25" s="348" t="s">
        <v>2826</v>
      </c>
      <c r="G25" s="352">
        <v>44420</v>
      </c>
      <c r="H25" s="343" t="s">
        <v>2827</v>
      </c>
      <c r="I25" s="343" t="s">
        <v>2828</v>
      </c>
      <c r="J25" s="343" t="s">
        <v>2542</v>
      </c>
      <c r="K25" s="343" t="s">
        <v>2446</v>
      </c>
      <c r="L25" s="343" t="s">
        <v>21</v>
      </c>
      <c r="M25" s="345"/>
      <c r="N25" s="343"/>
      <c r="O25" s="343"/>
      <c r="P25" s="343"/>
      <c r="Q25" s="343" t="s">
        <v>2838</v>
      </c>
      <c r="R25" s="346"/>
      <c r="S25" s="343"/>
      <c r="T25" s="348"/>
      <c r="U25" s="294"/>
      <c r="V25" s="294"/>
      <c r="W25" s="294"/>
      <c r="X25" s="554"/>
      <c r="Y25" s="349" t="s">
        <v>2829</v>
      </c>
    </row>
    <row r="26" spans="1:25" ht="47.25" x14ac:dyDescent="0.2">
      <c r="A26" s="390">
        <v>5</v>
      </c>
      <c r="B26" s="390" t="s">
        <v>453</v>
      </c>
      <c r="C26" s="344" t="s">
        <v>2830</v>
      </c>
      <c r="D26" s="346"/>
      <c r="E26" s="343"/>
      <c r="F26" s="348" t="s">
        <v>2831</v>
      </c>
      <c r="G26" s="352">
        <v>44621</v>
      </c>
      <c r="H26" s="343" t="s">
        <v>2827</v>
      </c>
      <c r="I26" s="343"/>
      <c r="J26" s="343" t="s">
        <v>2528</v>
      </c>
      <c r="K26" s="343" t="s">
        <v>2525</v>
      </c>
      <c r="L26" s="343" t="s">
        <v>21</v>
      </c>
      <c r="M26" s="345"/>
      <c r="N26" s="343"/>
      <c r="O26" s="343"/>
      <c r="P26" s="343"/>
      <c r="Q26" s="343" t="s">
        <v>73</v>
      </c>
      <c r="R26" s="346"/>
      <c r="S26" s="343"/>
      <c r="T26" s="348"/>
      <c r="U26" s="294"/>
      <c r="V26" s="294"/>
      <c r="W26" s="294"/>
      <c r="X26" s="554"/>
      <c r="Y26" s="349" t="s">
        <v>2835</v>
      </c>
    </row>
    <row r="27" spans="1:25" ht="15.75" x14ac:dyDescent="0.2">
      <c r="A27" s="343"/>
      <c r="B27" s="343" t="s">
        <v>213</v>
      </c>
      <c r="C27" s="394" t="s">
        <v>2832</v>
      </c>
      <c r="D27" s="343"/>
      <c r="E27" s="346"/>
      <c r="F27" s="343"/>
      <c r="G27" s="346"/>
      <c r="H27" s="343"/>
      <c r="I27" s="343"/>
      <c r="J27" s="343"/>
      <c r="K27" s="343"/>
      <c r="L27" s="343"/>
      <c r="M27" s="345"/>
      <c r="N27" s="343"/>
      <c r="O27" s="343"/>
      <c r="P27" s="343"/>
      <c r="Q27" s="343"/>
      <c r="R27" s="344"/>
      <c r="S27" s="344"/>
      <c r="T27" s="391"/>
      <c r="U27" s="294"/>
      <c r="V27" s="294"/>
      <c r="W27" s="294"/>
      <c r="X27" s="554"/>
      <c r="Y27" s="349"/>
    </row>
    <row r="28" spans="1:25" ht="15.75" x14ac:dyDescent="0.2">
      <c r="A28" s="343"/>
      <c r="B28" s="343" t="s">
        <v>139</v>
      </c>
      <c r="C28" s="346" t="s">
        <v>2833</v>
      </c>
      <c r="D28" s="343"/>
      <c r="E28" s="343"/>
      <c r="F28" s="343"/>
      <c r="G28" s="346"/>
      <c r="H28" s="343"/>
      <c r="I28" s="343"/>
      <c r="J28" s="343"/>
      <c r="K28" s="343"/>
      <c r="L28" s="343"/>
      <c r="M28" s="345"/>
      <c r="N28" s="343"/>
      <c r="O28" s="343"/>
      <c r="P28" s="343"/>
      <c r="Q28" s="343"/>
      <c r="R28" s="346"/>
      <c r="S28" s="343"/>
      <c r="T28" s="348"/>
      <c r="U28" s="294"/>
      <c r="V28" s="294"/>
      <c r="W28" s="294"/>
      <c r="X28" s="554"/>
      <c r="Y28" s="349"/>
    </row>
    <row r="29" spans="1:25" ht="15.75" x14ac:dyDescent="0.2">
      <c r="A29" s="343"/>
      <c r="B29" s="343" t="s">
        <v>139</v>
      </c>
      <c r="C29" s="346" t="s">
        <v>1673</v>
      </c>
      <c r="D29" s="343"/>
      <c r="E29" s="343"/>
      <c r="F29" s="343"/>
      <c r="G29" s="346"/>
      <c r="H29" s="343"/>
      <c r="I29" s="343"/>
      <c r="J29" s="343"/>
      <c r="K29" s="343"/>
      <c r="L29" s="343"/>
      <c r="M29" s="345"/>
      <c r="N29" s="343"/>
      <c r="O29" s="343"/>
      <c r="P29" s="343"/>
      <c r="Q29" s="343"/>
      <c r="R29" s="346"/>
      <c r="S29" s="343"/>
      <c r="T29" s="348"/>
      <c r="U29" s="294"/>
      <c r="V29" s="294"/>
      <c r="W29" s="294"/>
      <c r="X29" s="554"/>
      <c r="Y29" s="349"/>
    </row>
    <row r="30" spans="1:25" ht="15.75" x14ac:dyDescent="0.2">
      <c r="A30" s="343"/>
      <c r="B30" s="343" t="s">
        <v>139</v>
      </c>
      <c r="C30" s="346" t="s">
        <v>2834</v>
      </c>
      <c r="D30" s="343"/>
      <c r="E30" s="346"/>
      <c r="F30" s="343"/>
      <c r="G30" s="346"/>
      <c r="H30" s="343"/>
      <c r="I30" s="343"/>
      <c r="J30" s="343"/>
      <c r="K30" s="343"/>
      <c r="L30" s="343"/>
      <c r="M30" s="345"/>
      <c r="N30" s="343"/>
      <c r="O30" s="343"/>
      <c r="P30" s="343"/>
      <c r="Q30" s="343"/>
      <c r="R30" s="344"/>
      <c r="S30" s="344"/>
      <c r="T30" s="391"/>
      <c r="U30" s="294"/>
      <c r="V30" s="294"/>
      <c r="W30" s="294"/>
      <c r="X30" s="554"/>
      <c r="Y30" s="349"/>
    </row>
    <row r="31" spans="1:25" ht="47.25" x14ac:dyDescent="0.2">
      <c r="A31" s="390">
        <v>6</v>
      </c>
      <c r="B31" s="390" t="s">
        <v>453</v>
      </c>
      <c r="C31" s="344" t="s">
        <v>217</v>
      </c>
      <c r="D31" s="343"/>
      <c r="E31" s="343"/>
      <c r="F31" s="348" t="s">
        <v>376</v>
      </c>
      <c r="G31" s="352">
        <v>44284</v>
      </c>
      <c r="H31" s="343" t="s">
        <v>2827</v>
      </c>
      <c r="I31" s="343"/>
      <c r="J31" s="343"/>
      <c r="K31" s="343"/>
      <c r="L31" s="343"/>
      <c r="M31" s="345" t="s">
        <v>2540</v>
      </c>
      <c r="N31" s="343" t="s">
        <v>2535</v>
      </c>
      <c r="O31" s="343" t="s">
        <v>2446</v>
      </c>
      <c r="P31" s="343" t="s">
        <v>21</v>
      </c>
      <c r="Q31" s="343" t="s">
        <v>2838</v>
      </c>
      <c r="R31" s="346"/>
      <c r="S31" s="343"/>
      <c r="T31" s="348"/>
      <c r="U31" s="294"/>
      <c r="V31" s="294"/>
      <c r="W31" s="294"/>
      <c r="X31" s="554"/>
      <c r="Y31" s="349"/>
    </row>
    <row r="32" spans="1:25" ht="15.75" x14ac:dyDescent="0.2">
      <c r="A32" s="343"/>
      <c r="B32" s="343"/>
      <c r="C32" s="346"/>
      <c r="D32" s="343"/>
      <c r="E32" s="343"/>
      <c r="F32" s="343"/>
      <c r="G32" s="346"/>
      <c r="H32" s="345"/>
      <c r="I32" s="343"/>
      <c r="J32" s="343"/>
      <c r="K32" s="343"/>
      <c r="L32" s="343"/>
      <c r="M32" s="345"/>
      <c r="N32" s="343"/>
      <c r="O32" s="343"/>
      <c r="P32" s="343"/>
      <c r="Q32" s="343"/>
      <c r="R32" s="346"/>
      <c r="S32" s="343"/>
      <c r="T32" s="348"/>
      <c r="U32" s="294"/>
      <c r="V32" s="294"/>
      <c r="W32" s="294"/>
      <c r="X32" s="554"/>
      <c r="Y32" s="349"/>
    </row>
    <row r="33" spans="1:25" ht="15.75" x14ac:dyDescent="0.2">
      <c r="A33" s="343"/>
      <c r="B33" s="343"/>
      <c r="C33" s="346"/>
      <c r="D33" s="343"/>
      <c r="E33" s="343"/>
      <c r="F33" s="343"/>
      <c r="G33" s="346"/>
      <c r="H33" s="345"/>
      <c r="I33" s="343"/>
      <c r="J33" s="343"/>
      <c r="K33" s="343"/>
      <c r="L33" s="343"/>
      <c r="M33" s="345"/>
      <c r="N33" s="343"/>
      <c r="O33" s="343"/>
      <c r="P33" s="343"/>
      <c r="Q33" s="343"/>
      <c r="R33" s="346"/>
      <c r="S33" s="343"/>
      <c r="T33" s="348"/>
      <c r="U33" s="294"/>
      <c r="V33" s="294"/>
      <c r="W33" s="294"/>
      <c r="X33" s="554"/>
      <c r="Y33" s="349"/>
    </row>
  </sheetData>
  <mergeCells count="27">
    <mergeCell ref="D2:I2"/>
    <mergeCell ref="D3:I3"/>
    <mergeCell ref="D4:W4"/>
    <mergeCell ref="D5:W5"/>
    <mergeCell ref="D7:W8"/>
    <mergeCell ref="X21:X23"/>
    <mergeCell ref="X24:X26"/>
    <mergeCell ref="X27:X29"/>
    <mergeCell ref="X30:X33"/>
    <mergeCell ref="T10:T11"/>
    <mergeCell ref="U10:V10"/>
    <mergeCell ref="W10:W11"/>
    <mergeCell ref="X10:X11"/>
    <mergeCell ref="Y10:Y11"/>
    <mergeCell ref="X17:X20"/>
    <mergeCell ref="G10:G11"/>
    <mergeCell ref="H10:H11"/>
    <mergeCell ref="I10:L10"/>
    <mergeCell ref="M10:P10"/>
    <mergeCell ref="Q10:Q11"/>
    <mergeCell ref="R10:S10"/>
    <mergeCell ref="F10:F11"/>
    <mergeCell ref="A10:A11"/>
    <mergeCell ref="B10:B11"/>
    <mergeCell ref="C10:C11"/>
    <mergeCell ref="D10:D11"/>
    <mergeCell ref="E10:E11"/>
  </mergeCells>
  <conditionalFormatting sqref="T12:T33">
    <cfRule type="duplicateValues" dxfId="18" priority="9"/>
  </conditionalFormatting>
  <conditionalFormatting sqref="F10:F11 C10:C23 C25:C33 R10:R33">
    <cfRule type="duplicateValues" dxfId="17" priority="8"/>
  </conditionalFormatting>
  <conditionalFormatting sqref="F10:F11">
    <cfRule type="duplicateValues" dxfId="16" priority="7"/>
  </conditionalFormatting>
  <conditionalFormatting sqref="E12:E16 E22:E23 E25:E26 E28:E29 E31:E33 F12:F13 F15:F16 E18:F20 F22:F24 F27:F30 F32:F33">
    <cfRule type="duplicateValues" dxfId="15" priority="6"/>
  </conditionalFormatting>
  <conditionalFormatting sqref="T13:T16">
    <cfRule type="duplicateValues" dxfId="14" priority="5"/>
  </conditionalFormatting>
  <conditionalFormatting sqref="C13:C16 R13:R16">
    <cfRule type="duplicateValues" dxfId="13" priority="4"/>
  </conditionalFormatting>
  <conditionalFormatting sqref="E13:E16 F13 F15:F16">
    <cfRule type="duplicateValues" dxfId="12" priority="3"/>
  </conditionalFormatting>
  <conditionalFormatting sqref="W7:W8 W2:W3">
    <cfRule type="duplicateValues" dxfId="11" priority="2"/>
  </conditionalFormatting>
  <conditionalFormatting sqref="F7:U8 F2:U3">
    <cfRule type="duplicateValues" dxfId="10" priority="1"/>
  </conditionalFormatting>
  <pageMargins left="0.27559055118110237" right="0.2" top="0.23622047244094491" bottom="0.2" header="0.31496062992125984" footer="0.2"/>
  <pageSetup paperSize="9" scale="7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W34"/>
  <sheetViews>
    <sheetView topLeftCell="A4" workbookViewId="0">
      <selection activeCell="E17" sqref="E17"/>
    </sheetView>
  </sheetViews>
  <sheetFormatPr defaultRowHeight="15" x14ac:dyDescent="0.2"/>
  <sheetData>
    <row r="2" spans="1:23" ht="18.75" x14ac:dyDescent="0.2">
      <c r="A2" s="546" t="s">
        <v>2762</v>
      </c>
      <c r="B2" s="546"/>
      <c r="C2" s="546"/>
      <c r="D2" s="546"/>
      <c r="E2" s="546"/>
      <c r="F2" s="546"/>
      <c r="G2" s="546"/>
      <c r="H2" s="546"/>
      <c r="I2" s="546"/>
      <c r="J2" s="401"/>
      <c r="K2" s="400"/>
      <c r="L2" s="374"/>
      <c r="M2" s="400"/>
      <c r="N2" s="400"/>
      <c r="O2" s="400"/>
      <c r="P2" s="374"/>
      <c r="Q2" s="400"/>
      <c r="R2" s="400"/>
      <c r="S2" s="400"/>
      <c r="T2" s="400"/>
      <c r="U2" s="288"/>
      <c r="V2" s="288"/>
      <c r="W2" s="313"/>
    </row>
    <row r="3" spans="1:23" ht="19.5" x14ac:dyDescent="0.2">
      <c r="B3" s="548" t="s">
        <v>2763</v>
      </c>
      <c r="C3" s="548"/>
      <c r="D3" s="548"/>
      <c r="E3" s="548"/>
      <c r="F3" s="548"/>
      <c r="G3" s="548"/>
      <c r="H3" s="548"/>
      <c r="I3" s="548"/>
      <c r="J3" s="402"/>
      <c r="K3" s="400"/>
      <c r="L3" s="374"/>
      <c r="M3" s="400"/>
      <c r="N3" s="400"/>
      <c r="O3" s="400"/>
      <c r="P3" s="374"/>
      <c r="Q3" s="400"/>
      <c r="R3" s="400"/>
      <c r="S3" s="400"/>
      <c r="T3" s="400"/>
      <c r="U3" s="288"/>
      <c r="V3" s="288"/>
      <c r="W3" s="313"/>
    </row>
    <row r="4" spans="1:23" ht="18.75" x14ac:dyDescent="0.2">
      <c r="B4" s="550" t="s">
        <v>2769</v>
      </c>
      <c r="C4" s="550"/>
      <c r="D4" s="550"/>
      <c r="E4" s="550"/>
      <c r="F4" s="550"/>
      <c r="G4" s="550"/>
      <c r="H4" s="550"/>
      <c r="I4" s="550"/>
      <c r="J4" s="550"/>
      <c r="K4" s="550"/>
      <c r="L4" s="550"/>
      <c r="M4" s="550"/>
      <c r="N4" s="550"/>
      <c r="O4" s="550"/>
      <c r="P4" s="550"/>
      <c r="Q4" s="550"/>
      <c r="R4" s="550"/>
      <c r="S4" s="550"/>
      <c r="T4" s="550"/>
      <c r="U4" s="550"/>
      <c r="V4" s="550"/>
      <c r="W4" s="550"/>
    </row>
    <row r="5" spans="1:23" ht="18.75" x14ac:dyDescent="0.2">
      <c r="B5" s="550" t="s">
        <v>2768</v>
      </c>
      <c r="C5" s="550"/>
      <c r="D5" s="550"/>
      <c r="E5" s="550"/>
      <c r="F5" s="550"/>
      <c r="G5" s="550"/>
      <c r="H5" s="550"/>
      <c r="I5" s="550"/>
      <c r="J5" s="550"/>
      <c r="K5" s="550"/>
      <c r="L5" s="550"/>
      <c r="M5" s="550"/>
      <c r="N5" s="550"/>
      <c r="O5" s="550"/>
      <c r="P5" s="550"/>
      <c r="Q5" s="550"/>
      <c r="R5" s="550"/>
      <c r="S5" s="550"/>
      <c r="T5" s="550"/>
      <c r="U5" s="550"/>
      <c r="V5" s="550"/>
      <c r="W5" s="550"/>
    </row>
    <row r="6" spans="1:23" ht="18.75" x14ac:dyDescent="0.2">
      <c r="F6" s="403"/>
      <c r="G6" s="403"/>
      <c r="H6" s="403"/>
      <c r="I6" s="403"/>
      <c r="J6" s="403"/>
      <c r="K6" s="403"/>
      <c r="L6" s="403"/>
      <c r="M6" s="403"/>
      <c r="N6" s="403"/>
      <c r="O6" s="403"/>
      <c r="P6" s="403"/>
      <c r="Q6" s="403"/>
      <c r="R6" s="403"/>
      <c r="S6" s="403"/>
      <c r="T6" s="403"/>
      <c r="U6" s="403"/>
      <c r="V6" s="403"/>
      <c r="W6" s="403"/>
    </row>
    <row r="7" spans="1:23" x14ac:dyDescent="0.2">
      <c r="B7" s="544" t="s">
        <v>2842</v>
      </c>
      <c r="C7" s="544"/>
      <c r="D7" s="544"/>
      <c r="E7" s="544"/>
      <c r="F7" s="544"/>
      <c r="G7" s="544"/>
      <c r="H7" s="544"/>
      <c r="I7" s="544"/>
      <c r="J7" s="544"/>
      <c r="K7" s="544"/>
      <c r="L7" s="544"/>
      <c r="M7" s="544"/>
      <c r="N7" s="544"/>
      <c r="O7" s="544"/>
      <c r="P7" s="544"/>
      <c r="Q7" s="544"/>
      <c r="R7" s="544"/>
      <c r="S7" s="544"/>
      <c r="T7" s="544"/>
      <c r="U7" s="544"/>
      <c r="V7" s="544"/>
      <c r="W7" s="544"/>
    </row>
    <row r="8" spans="1:23" x14ac:dyDescent="0.2">
      <c r="B8" s="544"/>
      <c r="C8" s="544"/>
      <c r="D8" s="544"/>
      <c r="E8" s="544"/>
      <c r="F8" s="544"/>
      <c r="G8" s="544"/>
      <c r="H8" s="544"/>
      <c r="I8" s="544"/>
      <c r="J8" s="544"/>
      <c r="K8" s="544"/>
      <c r="L8" s="544"/>
      <c r="M8" s="544"/>
      <c r="N8" s="544"/>
      <c r="O8" s="544"/>
      <c r="P8" s="544"/>
      <c r="Q8" s="544"/>
      <c r="R8" s="544"/>
      <c r="S8" s="544"/>
      <c r="T8" s="544"/>
      <c r="U8" s="544"/>
      <c r="V8" s="544"/>
      <c r="W8" s="544"/>
    </row>
    <row r="10" spans="1:23" ht="15.75" x14ac:dyDescent="0.25">
      <c r="A10" s="552" t="s">
        <v>1</v>
      </c>
      <c r="B10" s="662" t="s">
        <v>2314</v>
      </c>
      <c r="C10" s="678" t="s">
        <v>2459</v>
      </c>
      <c r="D10" s="678"/>
      <c r="E10" s="664" t="s">
        <v>127</v>
      </c>
      <c r="F10" s="552" t="s">
        <v>908</v>
      </c>
      <c r="G10" s="552" t="s">
        <v>2840</v>
      </c>
      <c r="H10" s="552"/>
      <c r="I10" s="552"/>
      <c r="J10" s="553" t="s">
        <v>1117</v>
      </c>
      <c r="K10" s="553"/>
      <c r="L10" s="553"/>
      <c r="M10" s="553"/>
      <c r="N10" s="553" t="s">
        <v>1118</v>
      </c>
      <c r="O10" s="553"/>
      <c r="P10" s="553"/>
      <c r="Q10" s="552" t="s">
        <v>2428</v>
      </c>
      <c r="R10" s="667" t="s">
        <v>2459</v>
      </c>
      <c r="S10" s="668"/>
      <c r="T10" s="669" t="s">
        <v>2647</v>
      </c>
      <c r="U10" s="665" t="s">
        <v>2428</v>
      </c>
      <c r="V10" s="666"/>
      <c r="W10" s="571" t="s">
        <v>2429</v>
      </c>
    </row>
    <row r="11" spans="1:23" ht="31.5" x14ac:dyDescent="0.2">
      <c r="A11" s="552"/>
      <c r="B11" s="662"/>
      <c r="C11" s="662" t="s">
        <v>2314</v>
      </c>
      <c r="D11" s="662" t="s">
        <v>2839</v>
      </c>
      <c r="E11" s="664"/>
      <c r="F11" s="552"/>
      <c r="G11" s="552"/>
      <c r="H11" s="552"/>
      <c r="I11" s="552"/>
      <c r="J11" s="553"/>
      <c r="K11" s="553"/>
      <c r="L11" s="553"/>
      <c r="M11" s="553"/>
      <c r="N11" s="553"/>
      <c r="O11" s="553"/>
      <c r="P11" s="553"/>
      <c r="Q11" s="552"/>
      <c r="R11" s="404" t="s">
        <v>128</v>
      </c>
      <c r="S11" s="404" t="s">
        <v>2460</v>
      </c>
      <c r="T11" s="670"/>
      <c r="U11" s="406" t="s">
        <v>2450</v>
      </c>
      <c r="V11" s="406" t="s">
        <v>712</v>
      </c>
      <c r="W11" s="572"/>
    </row>
    <row r="12" spans="1:23" ht="31.5" x14ac:dyDescent="0.2">
      <c r="A12" s="552"/>
      <c r="B12" s="662"/>
      <c r="C12" s="662"/>
      <c r="D12" s="662"/>
      <c r="E12" s="664"/>
      <c r="F12" s="552"/>
      <c r="G12" s="344" t="s">
        <v>2647</v>
      </c>
      <c r="H12" s="344" t="s">
        <v>884</v>
      </c>
      <c r="I12" s="344" t="s">
        <v>885</v>
      </c>
      <c r="J12" s="344" t="s">
        <v>2841</v>
      </c>
      <c r="K12" s="415" t="s">
        <v>2453</v>
      </c>
      <c r="L12" s="415" t="s">
        <v>2586</v>
      </c>
      <c r="M12" s="415" t="s">
        <v>2522</v>
      </c>
      <c r="N12" s="415" t="s">
        <v>2453</v>
      </c>
      <c r="O12" s="405" t="s">
        <v>2586</v>
      </c>
      <c r="P12" s="405" t="s">
        <v>2522</v>
      </c>
      <c r="Q12" s="552"/>
      <c r="R12" s="404"/>
      <c r="S12" s="404"/>
      <c r="T12" s="407"/>
      <c r="U12" s="310"/>
      <c r="V12" s="310"/>
      <c r="W12" s="310"/>
    </row>
    <row r="13" spans="1:23" ht="47.25" x14ac:dyDescent="0.25">
      <c r="A13" s="404">
        <v>1</v>
      </c>
      <c r="B13" s="396" t="s">
        <v>649</v>
      </c>
      <c r="C13" s="416"/>
      <c r="D13" s="417"/>
      <c r="E13" s="430" t="s">
        <v>453</v>
      </c>
      <c r="F13" s="348" t="s">
        <v>2844</v>
      </c>
      <c r="G13" s="348" t="s">
        <v>652</v>
      </c>
      <c r="H13" s="353">
        <v>44456</v>
      </c>
      <c r="I13" s="346" t="s">
        <v>2071</v>
      </c>
      <c r="J13" s="346" t="s">
        <v>2845</v>
      </c>
      <c r="K13" s="343" t="s">
        <v>2527</v>
      </c>
      <c r="L13" s="343" t="s">
        <v>2525</v>
      </c>
      <c r="M13" s="343" t="s">
        <v>21</v>
      </c>
      <c r="N13" s="346"/>
      <c r="O13" s="343"/>
      <c r="P13" s="343"/>
      <c r="Q13" s="345" t="s">
        <v>2846</v>
      </c>
      <c r="R13" s="292"/>
      <c r="S13" s="292"/>
      <c r="T13" s="315"/>
      <c r="U13" s="310"/>
      <c r="V13" s="310"/>
      <c r="W13" s="310"/>
    </row>
    <row r="14" spans="1:23" ht="31.5" x14ac:dyDescent="0.25">
      <c r="A14" s="404"/>
      <c r="B14" s="418"/>
      <c r="C14" s="418" t="s">
        <v>2843</v>
      </c>
      <c r="D14" s="419" t="s">
        <v>213</v>
      </c>
      <c r="E14" s="420"/>
      <c r="F14" s="343"/>
      <c r="G14" s="348"/>
      <c r="H14" s="343"/>
      <c r="I14" s="343"/>
      <c r="J14" s="343"/>
      <c r="K14" s="343"/>
      <c r="L14" s="343"/>
      <c r="M14" s="343"/>
      <c r="N14" s="346"/>
      <c r="O14" s="343"/>
      <c r="P14" s="343"/>
      <c r="Q14" s="345"/>
      <c r="R14" s="294" t="s">
        <v>2803</v>
      </c>
      <c r="S14" s="408" t="s">
        <v>213</v>
      </c>
      <c r="T14" s="317"/>
      <c r="U14" s="310"/>
      <c r="V14" s="310"/>
      <c r="W14" s="310"/>
    </row>
    <row r="15" spans="1:23" ht="31.5" x14ac:dyDescent="0.25">
      <c r="A15" s="404"/>
      <c r="B15" s="418"/>
      <c r="C15" s="418" t="s">
        <v>655</v>
      </c>
      <c r="D15" s="419" t="s">
        <v>139</v>
      </c>
      <c r="E15" s="420"/>
      <c r="F15" s="343"/>
      <c r="G15" s="348"/>
      <c r="H15" s="343"/>
      <c r="I15" s="343"/>
      <c r="J15" s="343"/>
      <c r="K15" s="343"/>
      <c r="L15" s="343"/>
      <c r="M15" s="343"/>
      <c r="N15" s="346"/>
      <c r="O15" s="343"/>
      <c r="P15" s="343"/>
      <c r="Q15" s="345"/>
      <c r="R15" s="294"/>
      <c r="S15" s="408"/>
      <c r="T15" s="316"/>
      <c r="U15" s="310"/>
      <c r="V15" s="310"/>
      <c r="W15" s="310"/>
    </row>
    <row r="16" spans="1:23" ht="47.25" x14ac:dyDescent="0.25">
      <c r="A16" s="421"/>
      <c r="B16" s="416"/>
      <c r="C16" s="418" t="s">
        <v>656</v>
      </c>
      <c r="D16" s="419" t="s">
        <v>139</v>
      </c>
      <c r="E16" s="420"/>
      <c r="F16" s="343"/>
      <c r="G16" s="348"/>
      <c r="H16" s="343"/>
      <c r="I16" s="343"/>
      <c r="J16" s="343"/>
      <c r="K16" s="343"/>
      <c r="L16" s="343"/>
      <c r="M16" s="343"/>
      <c r="N16" s="346"/>
      <c r="O16" s="343"/>
      <c r="P16" s="343"/>
      <c r="Q16" s="345"/>
      <c r="R16" s="294"/>
      <c r="S16" s="408"/>
      <c r="T16" s="316"/>
      <c r="U16" s="310"/>
      <c r="V16" s="310"/>
      <c r="W16" s="310"/>
    </row>
    <row r="17" spans="1:23" ht="63" x14ac:dyDescent="0.25">
      <c r="A17" s="404">
        <v>2</v>
      </c>
      <c r="B17" s="396" t="s">
        <v>736</v>
      </c>
      <c r="C17" s="418"/>
      <c r="D17" s="419"/>
      <c r="E17" s="435" t="s">
        <v>453</v>
      </c>
      <c r="F17" s="348"/>
      <c r="G17" s="348" t="s">
        <v>803</v>
      </c>
      <c r="H17" s="353">
        <v>44760</v>
      </c>
      <c r="I17" s="346" t="s">
        <v>2071</v>
      </c>
      <c r="J17" s="422"/>
      <c r="K17" s="343"/>
      <c r="L17" s="343"/>
      <c r="M17" s="343"/>
      <c r="N17" s="343" t="s">
        <v>2847</v>
      </c>
      <c r="O17" s="343" t="s">
        <v>2446</v>
      </c>
      <c r="P17" s="343" t="s">
        <v>21</v>
      </c>
      <c r="Q17" s="345" t="s">
        <v>2848</v>
      </c>
      <c r="R17" s="344"/>
      <c r="S17" s="344"/>
      <c r="T17" s="407"/>
      <c r="U17" s="294"/>
      <c r="V17" s="294"/>
      <c r="W17" s="311"/>
    </row>
    <row r="18" spans="1:23" ht="63" x14ac:dyDescent="0.2">
      <c r="A18" s="404">
        <v>3</v>
      </c>
      <c r="B18" s="396" t="s">
        <v>2849</v>
      </c>
      <c r="C18" s="418"/>
      <c r="D18" s="423"/>
      <c r="E18" s="430" t="s">
        <v>453</v>
      </c>
      <c r="F18" s="348" t="s">
        <v>2855</v>
      </c>
      <c r="G18" s="348" t="s">
        <v>2850</v>
      </c>
      <c r="H18" s="353">
        <v>44825</v>
      </c>
      <c r="I18" s="346" t="s">
        <v>2071</v>
      </c>
      <c r="J18" s="343"/>
      <c r="K18" s="343"/>
      <c r="L18" s="343"/>
      <c r="M18" s="343"/>
      <c r="N18" s="343" t="s">
        <v>2847</v>
      </c>
      <c r="O18" s="343" t="s">
        <v>2446</v>
      </c>
      <c r="P18" s="343" t="s">
        <v>21</v>
      </c>
      <c r="Q18" s="345" t="s">
        <v>2848</v>
      </c>
      <c r="R18" s="346"/>
      <c r="S18" s="343"/>
      <c r="T18" s="348"/>
      <c r="U18" s="294"/>
      <c r="V18" s="294"/>
      <c r="W18" s="311"/>
    </row>
    <row r="19" spans="1:23" ht="31.5" x14ac:dyDescent="0.2">
      <c r="A19" s="404">
        <v>4</v>
      </c>
      <c r="B19" s="396" t="s">
        <v>2851</v>
      </c>
      <c r="C19" s="418"/>
      <c r="D19" s="423"/>
      <c r="E19" s="420" t="s">
        <v>453</v>
      </c>
      <c r="F19" s="348" t="s">
        <v>2854</v>
      </c>
      <c r="G19" s="348" t="s">
        <v>2852</v>
      </c>
      <c r="H19" s="353">
        <v>45071</v>
      </c>
      <c r="I19" s="346" t="s">
        <v>2071</v>
      </c>
      <c r="J19" s="343"/>
      <c r="K19" s="343"/>
      <c r="L19" s="343"/>
      <c r="M19" s="343"/>
      <c r="N19" s="343" t="s">
        <v>2847</v>
      </c>
      <c r="O19" s="343" t="s">
        <v>2446</v>
      </c>
      <c r="P19" s="343" t="s">
        <v>21</v>
      </c>
      <c r="Q19" s="345" t="s">
        <v>2853</v>
      </c>
      <c r="R19" s="346"/>
      <c r="S19" s="343"/>
      <c r="T19" s="348"/>
      <c r="U19" s="294"/>
      <c r="V19" s="294"/>
      <c r="W19" s="311"/>
    </row>
    <row r="20" spans="1:23" ht="47.25" x14ac:dyDescent="0.25">
      <c r="A20" s="404">
        <v>5</v>
      </c>
      <c r="B20" s="396" t="s">
        <v>2856</v>
      </c>
      <c r="C20" s="418"/>
      <c r="D20" s="419"/>
      <c r="E20" s="420" t="s">
        <v>453</v>
      </c>
      <c r="F20" s="348" t="s">
        <v>2859</v>
      </c>
      <c r="G20" s="348" t="s">
        <v>2860</v>
      </c>
      <c r="H20" s="353">
        <v>44371</v>
      </c>
      <c r="I20" s="346" t="s">
        <v>2071</v>
      </c>
      <c r="J20" s="343" t="s">
        <v>2542</v>
      </c>
      <c r="K20" s="343" t="s">
        <v>2542</v>
      </c>
      <c r="L20" s="343" t="s">
        <v>2446</v>
      </c>
      <c r="M20" s="343" t="s">
        <v>21</v>
      </c>
      <c r="N20" s="343"/>
      <c r="O20" s="343"/>
      <c r="P20" s="343"/>
      <c r="Q20" s="345" t="s">
        <v>2861</v>
      </c>
      <c r="R20" s="346"/>
      <c r="S20" s="343"/>
      <c r="T20" s="348"/>
      <c r="U20" s="294"/>
      <c r="V20" s="294"/>
      <c r="W20" s="312"/>
    </row>
    <row r="21" spans="1:23" ht="31.5" x14ac:dyDescent="0.25">
      <c r="A21" s="404"/>
      <c r="B21" s="424"/>
      <c r="C21" s="418" t="s">
        <v>2857</v>
      </c>
      <c r="D21" s="419" t="s">
        <v>139</v>
      </c>
      <c r="E21" s="420"/>
      <c r="F21" s="348"/>
      <c r="G21" s="348"/>
      <c r="H21" s="353"/>
      <c r="I21" s="343"/>
      <c r="J21" s="343"/>
      <c r="K21" s="343"/>
      <c r="L21" s="343"/>
      <c r="M21" s="343"/>
      <c r="N21" s="343"/>
      <c r="O21" s="343"/>
      <c r="P21" s="343"/>
      <c r="Q21" s="345"/>
      <c r="R21" s="344"/>
      <c r="S21" s="344"/>
      <c r="T21" s="407"/>
      <c r="U21" s="294"/>
      <c r="V21" s="294"/>
      <c r="W21" s="294"/>
    </row>
    <row r="22" spans="1:23" ht="31.5" x14ac:dyDescent="0.25">
      <c r="A22" s="404"/>
      <c r="B22" s="424"/>
      <c r="C22" s="418" t="s">
        <v>2858</v>
      </c>
      <c r="D22" s="419" t="s">
        <v>139</v>
      </c>
      <c r="E22" s="430"/>
      <c r="F22" s="348"/>
      <c r="G22" s="348"/>
      <c r="H22" s="353"/>
      <c r="I22" s="343"/>
      <c r="J22" s="343"/>
      <c r="K22" s="343"/>
      <c r="L22" s="343"/>
      <c r="M22" s="343"/>
      <c r="N22" s="343"/>
      <c r="O22" s="343"/>
      <c r="P22" s="343"/>
      <c r="Q22" s="345"/>
      <c r="R22" s="346"/>
      <c r="S22" s="343"/>
      <c r="T22" s="348"/>
      <c r="U22" s="294"/>
      <c r="V22" s="294"/>
      <c r="W22" s="294"/>
    </row>
    <row r="23" spans="1:23" ht="31.5" x14ac:dyDescent="0.25">
      <c r="A23" s="404">
        <v>6</v>
      </c>
      <c r="B23" s="396" t="s">
        <v>2862</v>
      </c>
      <c r="C23" s="418"/>
      <c r="D23" s="419"/>
      <c r="E23" s="430" t="s">
        <v>453</v>
      </c>
      <c r="F23" s="348" t="s">
        <v>2864</v>
      </c>
      <c r="G23" s="348" t="s">
        <v>2865</v>
      </c>
      <c r="H23" s="353">
        <v>44922</v>
      </c>
      <c r="I23" s="346" t="s">
        <v>2071</v>
      </c>
      <c r="J23" s="343" t="s">
        <v>2866</v>
      </c>
      <c r="K23" s="343" t="s">
        <v>2867</v>
      </c>
      <c r="L23" s="343" t="s">
        <v>2525</v>
      </c>
      <c r="M23" s="343" t="s">
        <v>21</v>
      </c>
      <c r="N23" s="343"/>
      <c r="O23" s="343"/>
      <c r="P23" s="343"/>
      <c r="Q23" s="345" t="s">
        <v>2868</v>
      </c>
      <c r="R23" s="346"/>
      <c r="S23" s="343"/>
      <c r="T23" s="348"/>
      <c r="U23" s="294"/>
      <c r="V23" s="294"/>
      <c r="W23" s="294"/>
    </row>
    <row r="24" spans="1:23" ht="31.5" x14ac:dyDescent="0.25">
      <c r="A24" s="404"/>
      <c r="B24" s="424"/>
      <c r="C24" s="418" t="s">
        <v>2863</v>
      </c>
      <c r="D24" s="419" t="s">
        <v>139</v>
      </c>
      <c r="E24" s="430"/>
      <c r="F24" s="348"/>
      <c r="G24" s="348"/>
      <c r="H24" s="353"/>
      <c r="I24" s="343"/>
      <c r="J24" s="343"/>
      <c r="K24" s="343"/>
      <c r="L24" s="343"/>
      <c r="M24" s="343"/>
      <c r="N24" s="343"/>
      <c r="O24" s="343"/>
      <c r="P24" s="343"/>
      <c r="Q24" s="345"/>
      <c r="R24" s="346"/>
      <c r="S24" s="343"/>
      <c r="T24" s="348"/>
      <c r="U24" s="294"/>
      <c r="V24" s="294"/>
      <c r="W24" s="294"/>
    </row>
    <row r="25" spans="1:23" ht="31.5" x14ac:dyDescent="0.25">
      <c r="A25" s="404"/>
      <c r="B25" s="396"/>
      <c r="C25" s="418" t="s">
        <v>2869</v>
      </c>
      <c r="D25" s="419" t="s">
        <v>139</v>
      </c>
      <c r="E25" s="430"/>
      <c r="F25" s="343"/>
      <c r="G25" s="348"/>
      <c r="H25" s="353"/>
      <c r="I25" s="343"/>
      <c r="J25" s="343"/>
      <c r="K25" s="343"/>
      <c r="L25" s="343"/>
      <c r="M25" s="343"/>
      <c r="N25" s="343"/>
      <c r="O25" s="343"/>
      <c r="P25" s="343"/>
      <c r="Q25" s="345"/>
      <c r="R25" s="346"/>
      <c r="S25" s="343"/>
      <c r="T25" s="348"/>
      <c r="U25" s="294"/>
      <c r="V25" s="294"/>
      <c r="W25" s="294"/>
    </row>
    <row r="26" spans="1:23" ht="47.25" x14ac:dyDescent="0.25">
      <c r="A26" s="404"/>
      <c r="B26" s="396"/>
      <c r="C26" s="418" t="s">
        <v>2870</v>
      </c>
      <c r="D26" s="419" t="s">
        <v>139</v>
      </c>
      <c r="E26" s="430"/>
      <c r="F26" s="348"/>
      <c r="G26" s="348"/>
      <c r="H26" s="353"/>
      <c r="I26" s="343"/>
      <c r="J26" s="343"/>
      <c r="K26" s="343"/>
      <c r="L26" s="343"/>
      <c r="M26" s="343"/>
      <c r="N26" s="343"/>
      <c r="O26" s="343"/>
      <c r="P26" s="343"/>
      <c r="Q26" s="345"/>
      <c r="R26" s="346"/>
      <c r="S26" s="343"/>
      <c r="T26" s="348"/>
      <c r="U26" s="294"/>
      <c r="V26" s="294"/>
      <c r="W26" s="294"/>
    </row>
    <row r="27" spans="1:23" ht="15.75" x14ac:dyDescent="0.25">
      <c r="A27" s="425"/>
      <c r="B27" s="426"/>
      <c r="C27" s="19" t="s">
        <v>2871</v>
      </c>
      <c r="D27" s="419" t="s">
        <v>145</v>
      </c>
      <c r="E27" s="431"/>
      <c r="F27" s="348"/>
      <c r="G27" s="432"/>
      <c r="H27" s="433"/>
      <c r="I27" s="343"/>
      <c r="J27" s="427"/>
      <c r="K27" s="419"/>
      <c r="L27" s="427"/>
      <c r="M27" s="427"/>
      <c r="N27" s="427"/>
      <c r="O27" s="427"/>
      <c r="P27" s="427"/>
      <c r="Q27" s="428"/>
      <c r="R27" s="397"/>
      <c r="S27" s="397"/>
      <c r="T27" s="397"/>
      <c r="U27" s="397"/>
      <c r="V27" s="397"/>
      <c r="W27" s="397"/>
    </row>
    <row r="28" spans="1:23" ht="31.5" x14ac:dyDescent="0.25">
      <c r="A28" s="419">
        <v>7</v>
      </c>
      <c r="B28" s="426" t="s">
        <v>2872</v>
      </c>
      <c r="C28" s="19"/>
      <c r="D28" s="429"/>
      <c r="E28" s="431" t="s">
        <v>453</v>
      </c>
      <c r="F28" s="348" t="s">
        <v>2873</v>
      </c>
      <c r="G28" s="348" t="s">
        <v>2874</v>
      </c>
      <c r="H28" s="433">
        <v>44617</v>
      </c>
      <c r="I28" s="346" t="s">
        <v>2071</v>
      </c>
      <c r="J28" s="427"/>
      <c r="K28" s="419"/>
      <c r="L28" s="427"/>
      <c r="M28" s="427"/>
      <c r="N28" s="343" t="s">
        <v>2847</v>
      </c>
      <c r="O28" s="343" t="s">
        <v>2446</v>
      </c>
      <c r="P28" s="343" t="s">
        <v>21</v>
      </c>
      <c r="Q28" s="428" t="s">
        <v>2875</v>
      </c>
      <c r="R28" s="398"/>
      <c r="S28" s="397"/>
      <c r="T28" s="397"/>
      <c r="U28" s="397"/>
      <c r="V28" s="397"/>
      <c r="W28" s="397"/>
    </row>
    <row r="29" spans="1:23" ht="15.75" x14ac:dyDescent="0.25">
      <c r="A29" s="397"/>
      <c r="B29" s="397"/>
      <c r="C29" s="2"/>
      <c r="D29" s="399"/>
      <c r="E29" s="414"/>
      <c r="F29" s="414"/>
      <c r="G29" s="414"/>
      <c r="H29" s="414"/>
      <c r="I29" s="397"/>
      <c r="J29" s="397"/>
      <c r="K29" s="397"/>
      <c r="L29" s="397"/>
      <c r="M29" s="397"/>
      <c r="N29" s="397"/>
      <c r="O29" s="397"/>
      <c r="P29" s="397"/>
      <c r="Q29" s="397"/>
    </row>
    <row r="30" spans="1:23" ht="15.75" x14ac:dyDescent="0.25">
      <c r="A30" s="397"/>
      <c r="B30" s="397"/>
      <c r="C30" s="2"/>
      <c r="D30" s="399"/>
      <c r="E30" s="414"/>
      <c r="F30" s="414"/>
      <c r="G30" s="414"/>
      <c r="H30" s="414"/>
      <c r="I30" s="397"/>
      <c r="J30" s="397"/>
      <c r="K30" s="397"/>
      <c r="L30" s="397"/>
      <c r="M30" s="397"/>
      <c r="N30" s="397"/>
      <c r="O30" s="397"/>
      <c r="P30" s="397"/>
      <c r="Q30" s="397"/>
    </row>
    <row r="31" spans="1:23" ht="15.75" x14ac:dyDescent="0.25">
      <c r="A31" s="412"/>
      <c r="B31" s="12"/>
      <c r="C31" s="2"/>
      <c r="D31" s="2"/>
      <c r="E31" s="411"/>
      <c r="F31" s="348"/>
      <c r="G31" s="413"/>
      <c r="H31" s="434"/>
      <c r="I31" s="2"/>
      <c r="J31" s="2"/>
      <c r="K31" s="2"/>
      <c r="L31" s="2"/>
      <c r="M31" s="2"/>
      <c r="N31" s="2"/>
      <c r="O31" s="2"/>
      <c r="P31" s="2"/>
      <c r="Q31" s="2"/>
    </row>
    <row r="32" spans="1:23" ht="15.75" x14ac:dyDescent="0.25">
      <c r="A32" s="2"/>
      <c r="B32" s="2"/>
      <c r="C32" s="2"/>
      <c r="D32" s="2"/>
      <c r="E32" s="409"/>
      <c r="F32" s="409"/>
      <c r="G32" s="409"/>
      <c r="H32" s="409"/>
      <c r="I32" s="2"/>
      <c r="J32" s="2"/>
      <c r="K32" s="2"/>
      <c r="L32" s="2"/>
      <c r="M32" s="2"/>
      <c r="N32" s="2"/>
      <c r="O32" s="2"/>
      <c r="P32" s="2"/>
      <c r="Q32" s="2"/>
    </row>
    <row r="33" spans="1:17" ht="15.75" x14ac:dyDescent="0.25">
      <c r="A33" s="2"/>
      <c r="B33" s="2"/>
      <c r="C33" s="2"/>
      <c r="D33" s="2"/>
      <c r="E33" s="409"/>
      <c r="F33" s="2"/>
      <c r="G33" s="2"/>
      <c r="H33" s="410"/>
      <c r="I33" s="2"/>
      <c r="J33" s="2"/>
      <c r="K33" s="2"/>
      <c r="L33" s="2"/>
      <c r="M33" s="2"/>
      <c r="N33" s="2"/>
      <c r="O33" s="2"/>
      <c r="P33" s="2"/>
      <c r="Q33" s="2"/>
    </row>
    <row r="34" spans="1:17" ht="15.75" x14ac:dyDescent="0.25">
      <c r="A34" s="2"/>
      <c r="B34" s="2"/>
      <c r="C34" s="2"/>
      <c r="D34" s="2"/>
      <c r="E34" s="409"/>
      <c r="F34" s="2"/>
      <c r="G34" s="2"/>
      <c r="H34" s="2"/>
      <c r="I34" s="2"/>
      <c r="J34" s="2"/>
      <c r="K34" s="2"/>
      <c r="L34" s="2"/>
      <c r="M34" s="2"/>
      <c r="N34" s="2"/>
      <c r="O34" s="2"/>
      <c r="P34" s="2"/>
      <c r="Q34" s="2"/>
    </row>
  </sheetData>
  <mergeCells count="20">
    <mergeCell ref="A10:A12"/>
    <mergeCell ref="B10:B12"/>
    <mergeCell ref="C10:D10"/>
    <mergeCell ref="E10:E12"/>
    <mergeCell ref="F10:F12"/>
    <mergeCell ref="A2:I2"/>
    <mergeCell ref="B3:I3"/>
    <mergeCell ref="B4:W4"/>
    <mergeCell ref="B5:W5"/>
    <mergeCell ref="B7:W8"/>
    <mergeCell ref="U10:V10"/>
    <mergeCell ref="W10:W11"/>
    <mergeCell ref="C11:C12"/>
    <mergeCell ref="D11:D12"/>
    <mergeCell ref="G10:I11"/>
    <mergeCell ref="J10:M11"/>
    <mergeCell ref="N10:P11"/>
    <mergeCell ref="Q10:Q12"/>
    <mergeCell ref="R10:S10"/>
    <mergeCell ref="T10:T11"/>
  </mergeCells>
  <conditionalFormatting sqref="T13:T16">
    <cfRule type="duplicateValues" dxfId="9" priority="10"/>
  </conditionalFormatting>
  <conditionalFormatting sqref="W2:W3">
    <cfRule type="duplicateValues" dxfId="8" priority="9"/>
  </conditionalFormatting>
  <conditionalFormatting sqref="G14:G16">
    <cfRule type="duplicateValues" dxfId="7" priority="8"/>
  </conditionalFormatting>
  <conditionalFormatting sqref="J2:U3">
    <cfRule type="duplicateValues" dxfId="6" priority="7"/>
  </conditionalFormatting>
  <conditionalFormatting sqref="R13:R16 B13:B15 B17 E14:E16 C14:C16">
    <cfRule type="duplicateValues" dxfId="5" priority="6"/>
  </conditionalFormatting>
  <conditionalFormatting sqref="E17">
    <cfRule type="duplicateValues" dxfId="4" priority="5"/>
  </conditionalFormatting>
  <conditionalFormatting sqref="T12:T26">
    <cfRule type="duplicateValues" dxfId="3" priority="4"/>
  </conditionalFormatting>
  <conditionalFormatting sqref="G14:G16 G22:G26 G18:G20">
    <cfRule type="duplicateValues" dxfId="2" priority="3"/>
  </conditionalFormatting>
  <conditionalFormatting sqref="R10:R26 B25:B26 B13:B15 E19:E21 D18:D19 E14:E17 B17:B20 B23 C14:C26">
    <cfRule type="duplicateValues" dxfId="1" priority="2"/>
  </conditionalFormatting>
  <conditionalFormatting sqref="G28">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50"/>
  <sheetViews>
    <sheetView zoomScaleSheetLayoutView="75" workbookViewId="0">
      <pane ySplit="1" topLeftCell="A262" activePane="bottomLeft" state="frozenSplit"/>
      <selection activeCell="B42" sqref="B42"/>
      <selection pane="bottomLeft" activeCell="X450" sqref="X450"/>
    </sheetView>
  </sheetViews>
  <sheetFormatPr defaultColWidth="8.88671875" defaultRowHeight="15.75" x14ac:dyDescent="0.2"/>
  <cols>
    <col min="1" max="1" width="5.109375" style="295" customWidth="1"/>
    <col min="2" max="2" width="5.6640625" style="295" customWidth="1"/>
    <col min="3" max="3" width="28.6640625" style="290" customWidth="1"/>
    <col min="4" max="4" width="10.77734375" style="290" hidden="1" customWidth="1"/>
    <col min="5" max="5" width="10" style="290" customWidth="1"/>
    <col min="6" max="6" width="11.6640625" style="290" customWidth="1"/>
    <col min="7" max="7" width="9.21875" style="290" customWidth="1"/>
    <col min="8" max="8" width="22.88671875" style="297" customWidth="1"/>
    <col min="9" max="9" width="8.5546875" style="295" customWidth="1"/>
    <col min="10" max="10" width="11.44140625" style="295" customWidth="1"/>
    <col min="11" max="11" width="9.33203125" style="290" customWidth="1"/>
    <col min="12" max="12" width="8.21875" style="290" customWidth="1"/>
    <col min="13" max="13" width="14.5546875" style="297" customWidth="1"/>
    <col min="14" max="14" width="10.33203125" style="295" customWidth="1"/>
    <col min="15" max="15" width="8" style="290" customWidth="1"/>
    <col min="16" max="16" width="6.77734375" style="290" customWidth="1"/>
    <col min="17" max="17" width="9.21875" style="295" customWidth="1"/>
    <col min="18" max="18" width="15.44140625" style="290" customWidth="1"/>
    <col min="19" max="19" width="8" style="290" customWidth="1"/>
    <col min="20" max="20" width="13.33203125" style="318" customWidth="1"/>
    <col min="21" max="21" width="15.44140625" style="290" customWidth="1"/>
    <col min="22" max="22" width="13.6640625" style="290" customWidth="1"/>
    <col min="23" max="23" width="44.6640625" style="290" customWidth="1"/>
    <col min="24" max="24" width="31.6640625" style="290" customWidth="1"/>
    <col min="25" max="25" width="23.33203125" style="290" customWidth="1"/>
    <col min="26" max="16384" width="8.88671875" style="290"/>
  </cols>
  <sheetData>
    <row r="1" spans="1:21" ht="27.75" customHeight="1" x14ac:dyDescent="0.2">
      <c r="A1" s="545"/>
      <c r="B1" s="545"/>
      <c r="C1" s="545"/>
      <c r="D1" s="332"/>
      <c r="E1" s="332"/>
      <c r="F1" s="332"/>
      <c r="G1" s="332"/>
      <c r="H1" s="323"/>
      <c r="I1" s="357"/>
      <c r="J1" s="332"/>
      <c r="K1" s="332"/>
      <c r="L1" s="332"/>
      <c r="M1" s="323"/>
      <c r="N1" s="332"/>
      <c r="O1" s="332"/>
      <c r="P1" s="332"/>
      <c r="Q1" s="332"/>
      <c r="R1" s="288"/>
      <c r="S1" s="288"/>
      <c r="T1" s="313"/>
      <c r="U1" s="289"/>
    </row>
    <row r="2" spans="1:21" ht="27.75" customHeight="1" x14ac:dyDescent="0.2">
      <c r="A2" s="546" t="s">
        <v>2762</v>
      </c>
      <c r="B2" s="547"/>
      <c r="C2" s="547"/>
      <c r="D2" s="547"/>
      <c r="E2" s="547"/>
      <c r="F2" s="547"/>
      <c r="G2" s="332"/>
      <c r="H2" s="323"/>
      <c r="I2" s="357"/>
      <c r="J2" s="332"/>
      <c r="K2" s="332"/>
      <c r="L2" s="332"/>
      <c r="M2" s="323"/>
      <c r="N2" s="332"/>
      <c r="O2" s="332"/>
      <c r="P2" s="332"/>
      <c r="Q2" s="332"/>
      <c r="R2" s="288"/>
      <c r="S2" s="288"/>
      <c r="T2" s="313"/>
      <c r="U2" s="289"/>
    </row>
    <row r="3" spans="1:21" ht="39.75" customHeight="1" x14ac:dyDescent="0.2">
      <c r="A3" s="548" t="s">
        <v>2763</v>
      </c>
      <c r="B3" s="549"/>
      <c r="C3" s="549"/>
      <c r="D3" s="549"/>
      <c r="E3" s="549"/>
      <c r="F3" s="549"/>
      <c r="G3" s="332"/>
      <c r="H3" s="323"/>
      <c r="I3" s="357"/>
      <c r="J3" s="332"/>
      <c r="K3" s="332"/>
      <c r="L3" s="332"/>
      <c r="M3" s="323"/>
      <c r="N3" s="332"/>
      <c r="O3" s="332"/>
      <c r="P3" s="332"/>
      <c r="Q3" s="332"/>
      <c r="R3" s="288"/>
      <c r="S3" s="288"/>
      <c r="T3" s="313"/>
      <c r="U3" s="289"/>
    </row>
    <row r="4" spans="1:21" ht="32.25" customHeight="1" x14ac:dyDescent="0.2">
      <c r="A4" s="550" t="s">
        <v>2769</v>
      </c>
      <c r="B4" s="551"/>
      <c r="C4" s="551"/>
      <c r="D4" s="551"/>
      <c r="E4" s="551"/>
      <c r="F4" s="551"/>
      <c r="G4" s="551"/>
      <c r="H4" s="551"/>
      <c r="I4" s="551"/>
      <c r="J4" s="551"/>
      <c r="K4" s="551"/>
      <c r="L4" s="551"/>
      <c r="M4" s="551"/>
      <c r="N4" s="551"/>
      <c r="O4" s="551"/>
      <c r="P4" s="551"/>
      <c r="Q4" s="551"/>
      <c r="R4" s="551"/>
      <c r="S4" s="551"/>
      <c r="T4" s="551"/>
      <c r="U4" s="289"/>
    </row>
    <row r="5" spans="1:21" ht="27.75" customHeight="1" x14ac:dyDescent="0.2">
      <c r="A5" s="550" t="s">
        <v>2768</v>
      </c>
      <c r="B5" s="550"/>
      <c r="C5" s="550"/>
      <c r="D5" s="550"/>
      <c r="E5" s="550"/>
      <c r="F5" s="550"/>
      <c r="G5" s="550"/>
      <c r="H5" s="550"/>
      <c r="I5" s="550"/>
      <c r="J5" s="550"/>
      <c r="K5" s="550"/>
      <c r="L5" s="550"/>
      <c r="M5" s="550"/>
      <c r="N5" s="550"/>
      <c r="O5" s="550"/>
      <c r="P5" s="550"/>
      <c r="Q5" s="550"/>
      <c r="R5" s="550"/>
      <c r="S5" s="550"/>
      <c r="T5" s="550"/>
      <c r="U5" s="289"/>
    </row>
    <row r="6" spans="1:21" x14ac:dyDescent="0.2">
      <c r="A6" s="544" t="s">
        <v>2770</v>
      </c>
      <c r="B6" s="544"/>
      <c r="C6" s="544"/>
      <c r="D6" s="544"/>
      <c r="E6" s="544"/>
      <c r="F6" s="544"/>
      <c r="G6" s="544"/>
      <c r="H6" s="544"/>
      <c r="I6" s="544"/>
      <c r="J6" s="544"/>
      <c r="K6" s="544"/>
      <c r="L6" s="544"/>
      <c r="M6" s="544"/>
      <c r="N6" s="544"/>
      <c r="O6" s="544"/>
      <c r="P6" s="544"/>
      <c r="Q6" s="544"/>
      <c r="R6" s="544"/>
      <c r="S6" s="544"/>
      <c r="T6" s="544"/>
      <c r="U6" s="333"/>
    </row>
    <row r="7" spans="1:21" x14ac:dyDescent="0.2">
      <c r="A7" s="544"/>
      <c r="B7" s="544"/>
      <c r="C7" s="544"/>
      <c r="D7" s="544"/>
      <c r="E7" s="544"/>
      <c r="F7" s="544"/>
      <c r="G7" s="544"/>
      <c r="H7" s="544"/>
      <c r="I7" s="544"/>
      <c r="J7" s="544"/>
      <c r="K7" s="544"/>
      <c r="L7" s="544"/>
      <c r="M7" s="544"/>
      <c r="N7" s="544"/>
      <c r="O7" s="544"/>
      <c r="P7" s="544"/>
      <c r="Q7" s="544"/>
      <c r="R7" s="544"/>
      <c r="S7" s="544"/>
      <c r="T7" s="544"/>
      <c r="U7" s="333"/>
    </row>
    <row r="8" spans="1:21" hidden="1" x14ac:dyDescent="0.2">
      <c r="A8" s="333"/>
      <c r="B8" s="333"/>
      <c r="C8" s="333"/>
      <c r="D8" s="333"/>
      <c r="E8" s="333"/>
      <c r="F8" s="333"/>
      <c r="G8" s="333"/>
      <c r="H8" s="331"/>
      <c r="I8" s="361"/>
      <c r="J8" s="333"/>
      <c r="K8" s="333"/>
      <c r="L8" s="333"/>
      <c r="M8" s="331"/>
      <c r="N8" s="333"/>
      <c r="O8" s="333"/>
      <c r="P8" s="333"/>
      <c r="Q8" s="333"/>
      <c r="R8" s="333"/>
      <c r="S8" s="333"/>
      <c r="T8" s="314"/>
      <c r="U8" s="333"/>
    </row>
    <row r="9" spans="1:21" ht="15.75" hidden="1" customHeight="1" x14ac:dyDescent="0.2">
      <c r="A9" s="333"/>
      <c r="B9" s="333"/>
      <c r="C9" s="543" t="s">
        <v>2430</v>
      </c>
      <c r="D9" s="543"/>
      <c r="E9" s="543"/>
      <c r="F9" s="543"/>
      <c r="G9" s="543"/>
      <c r="H9" s="543"/>
      <c r="I9" s="543"/>
      <c r="J9" s="543"/>
      <c r="K9" s="543"/>
      <c r="L9" s="543"/>
      <c r="M9" s="543"/>
      <c r="N9" s="543"/>
      <c r="O9" s="543"/>
      <c r="P9" s="543"/>
      <c r="Q9" s="543"/>
      <c r="R9" s="543"/>
      <c r="S9" s="543"/>
      <c r="T9" s="543"/>
      <c r="U9" s="333"/>
    </row>
    <row r="10" spans="1:21" ht="15.75" hidden="1" customHeight="1" x14ac:dyDescent="0.2">
      <c r="A10" s="333"/>
      <c r="B10" s="333"/>
      <c r="C10" s="543" t="s">
        <v>2437</v>
      </c>
      <c r="D10" s="543"/>
      <c r="E10" s="543"/>
      <c r="F10" s="543"/>
      <c r="G10" s="543"/>
      <c r="H10" s="543"/>
      <c r="I10" s="543"/>
      <c r="J10" s="543"/>
      <c r="K10" s="543"/>
      <c r="L10" s="543"/>
      <c r="M10" s="543"/>
      <c r="N10" s="543"/>
      <c r="O10" s="543"/>
      <c r="P10" s="543"/>
      <c r="Q10" s="543"/>
      <c r="R10" s="543"/>
      <c r="S10" s="543"/>
      <c r="T10" s="543"/>
      <c r="U10" s="333"/>
    </row>
    <row r="11" spans="1:21" ht="39.75" hidden="1" customHeight="1" x14ac:dyDescent="0.2">
      <c r="A11" s="333"/>
      <c r="B11" s="333"/>
      <c r="C11" s="542" t="s">
        <v>2431</v>
      </c>
      <c r="D11" s="542"/>
      <c r="E11" s="542"/>
      <c r="F11" s="542"/>
      <c r="G11" s="542"/>
      <c r="H11" s="542"/>
      <c r="I11" s="542"/>
      <c r="J11" s="542"/>
      <c r="K11" s="542"/>
      <c r="L11" s="542"/>
      <c r="M11" s="542"/>
      <c r="N11" s="542"/>
      <c r="O11" s="542"/>
      <c r="P11" s="542"/>
      <c r="Q11" s="542"/>
      <c r="R11" s="542"/>
      <c r="S11" s="542"/>
      <c r="T11" s="542"/>
      <c r="U11" s="333"/>
    </row>
    <row r="12" spans="1:21" ht="54" hidden="1" customHeight="1" x14ac:dyDescent="0.2">
      <c r="A12" s="333"/>
      <c r="B12" s="333"/>
      <c r="C12" s="542" t="s">
        <v>2432</v>
      </c>
      <c r="D12" s="542"/>
      <c r="E12" s="542"/>
      <c r="F12" s="542"/>
      <c r="G12" s="542"/>
      <c r="H12" s="542"/>
      <c r="I12" s="542"/>
      <c r="J12" s="542"/>
      <c r="K12" s="542"/>
      <c r="L12" s="542"/>
      <c r="M12" s="542"/>
      <c r="N12" s="542"/>
      <c r="O12" s="542"/>
      <c r="P12" s="542"/>
      <c r="Q12" s="542"/>
      <c r="R12" s="542"/>
      <c r="S12" s="542"/>
      <c r="T12" s="542"/>
      <c r="U12" s="333"/>
    </row>
    <row r="13" spans="1:21" ht="53.25" hidden="1" customHeight="1" x14ac:dyDescent="0.2">
      <c r="A13" s="333"/>
      <c r="B13" s="333"/>
      <c r="C13" s="542" t="s">
        <v>2433</v>
      </c>
      <c r="D13" s="542"/>
      <c r="E13" s="542"/>
      <c r="F13" s="542"/>
      <c r="G13" s="542"/>
      <c r="H13" s="542"/>
      <c r="I13" s="542"/>
      <c r="J13" s="542"/>
      <c r="K13" s="542"/>
      <c r="L13" s="542"/>
      <c r="M13" s="542"/>
      <c r="N13" s="542"/>
      <c r="O13" s="542"/>
      <c r="P13" s="542"/>
      <c r="Q13" s="542"/>
      <c r="R13" s="542"/>
      <c r="S13" s="542"/>
      <c r="T13" s="542"/>
      <c r="U13" s="333"/>
    </row>
    <row r="14" spans="1:21" ht="19.5" hidden="1" customHeight="1" x14ac:dyDescent="0.2">
      <c r="A14" s="333"/>
      <c r="B14" s="333"/>
      <c r="C14" s="542" t="s">
        <v>2434</v>
      </c>
      <c r="D14" s="542"/>
      <c r="E14" s="542"/>
      <c r="F14" s="542"/>
      <c r="G14" s="542"/>
      <c r="H14" s="542"/>
      <c r="I14" s="542"/>
      <c r="J14" s="542"/>
      <c r="K14" s="542"/>
      <c r="L14" s="542"/>
      <c r="M14" s="542"/>
      <c r="N14" s="542"/>
      <c r="O14" s="542"/>
      <c r="P14" s="542"/>
      <c r="Q14" s="542"/>
      <c r="R14" s="542"/>
      <c r="S14" s="542"/>
      <c r="T14" s="542"/>
      <c r="U14" s="333"/>
    </row>
    <row r="15" spans="1:21" ht="38.25" hidden="1" customHeight="1" x14ac:dyDescent="0.2">
      <c r="A15" s="333"/>
      <c r="B15" s="333"/>
      <c r="C15" s="542" t="s">
        <v>2435</v>
      </c>
      <c r="D15" s="542"/>
      <c r="E15" s="542"/>
      <c r="F15" s="542"/>
      <c r="G15" s="542"/>
      <c r="H15" s="542"/>
      <c r="I15" s="542"/>
      <c r="J15" s="542"/>
      <c r="K15" s="542"/>
      <c r="L15" s="542"/>
      <c r="M15" s="542"/>
      <c r="N15" s="542"/>
      <c r="O15" s="542"/>
      <c r="P15" s="542"/>
      <c r="Q15" s="542"/>
      <c r="R15" s="542"/>
      <c r="S15" s="542"/>
      <c r="T15" s="542"/>
      <c r="U15" s="333"/>
    </row>
    <row r="16" spans="1:21" ht="53.25" hidden="1" customHeight="1" x14ac:dyDescent="0.2">
      <c r="A16" s="333"/>
      <c r="B16" s="333"/>
      <c r="C16" s="542" t="s">
        <v>2436</v>
      </c>
      <c r="D16" s="542"/>
      <c r="E16" s="542"/>
      <c r="F16" s="542"/>
      <c r="G16" s="542"/>
      <c r="H16" s="542"/>
      <c r="I16" s="542"/>
      <c r="J16" s="542"/>
      <c r="K16" s="542"/>
      <c r="L16" s="542"/>
      <c r="M16" s="542"/>
      <c r="N16" s="542"/>
      <c r="O16" s="542"/>
      <c r="P16" s="542"/>
      <c r="Q16" s="542"/>
      <c r="R16" s="542"/>
      <c r="S16" s="542"/>
      <c r="T16" s="542"/>
      <c r="U16" s="333"/>
    </row>
    <row r="17" spans="1:28" ht="15.75" hidden="1" customHeight="1" x14ac:dyDescent="0.2">
      <c r="A17" s="333"/>
      <c r="B17" s="333"/>
      <c r="C17" s="543" t="s">
        <v>2438</v>
      </c>
      <c r="D17" s="543"/>
      <c r="E17" s="543"/>
      <c r="F17" s="543"/>
      <c r="G17" s="543"/>
      <c r="H17" s="543"/>
      <c r="I17" s="543"/>
      <c r="J17" s="543"/>
      <c r="K17" s="543"/>
      <c r="L17" s="543"/>
      <c r="M17" s="543"/>
      <c r="N17" s="543"/>
      <c r="O17" s="543"/>
      <c r="P17" s="543"/>
      <c r="Q17" s="543"/>
      <c r="R17" s="543"/>
      <c r="S17" s="543"/>
      <c r="T17" s="543"/>
      <c r="U17" s="333"/>
    </row>
    <row r="18" spans="1:28" ht="15.75" hidden="1" customHeight="1" x14ac:dyDescent="0.2">
      <c r="A18" s="333"/>
      <c r="B18" s="333"/>
      <c r="C18" s="542"/>
      <c r="D18" s="542"/>
      <c r="E18" s="542"/>
      <c r="F18" s="542"/>
      <c r="G18" s="542"/>
      <c r="H18" s="542"/>
      <c r="I18" s="542"/>
      <c r="J18" s="542"/>
      <c r="K18" s="542"/>
      <c r="L18" s="542"/>
      <c r="M18" s="542"/>
      <c r="N18" s="542"/>
      <c r="O18" s="542"/>
      <c r="P18" s="542"/>
      <c r="Q18" s="542"/>
      <c r="R18" s="542"/>
      <c r="S18" s="542"/>
      <c r="T18" s="542"/>
      <c r="U18" s="333"/>
    </row>
    <row r="19" spans="1:28" ht="15.75" hidden="1" customHeight="1" x14ac:dyDescent="0.2">
      <c r="A19" s="333"/>
      <c r="B19" s="333"/>
      <c r="C19" s="543" t="s">
        <v>2439</v>
      </c>
      <c r="D19" s="543"/>
      <c r="E19" s="543"/>
      <c r="F19" s="543"/>
      <c r="G19" s="543"/>
      <c r="H19" s="543"/>
      <c r="I19" s="543"/>
      <c r="J19" s="543"/>
      <c r="K19" s="543"/>
      <c r="L19" s="543"/>
      <c r="M19" s="543"/>
      <c r="N19" s="543"/>
      <c r="O19" s="543"/>
      <c r="P19" s="543"/>
      <c r="Q19" s="543"/>
      <c r="R19" s="543"/>
      <c r="S19" s="543"/>
      <c r="T19" s="543"/>
      <c r="U19" s="333"/>
    </row>
    <row r="20" spans="1:28" ht="15.75" hidden="1" customHeight="1" x14ac:dyDescent="0.2">
      <c r="A20" s="333"/>
      <c r="B20" s="333"/>
      <c r="C20" s="542" t="s">
        <v>2440</v>
      </c>
      <c r="D20" s="542"/>
      <c r="E20" s="542"/>
      <c r="F20" s="542"/>
      <c r="G20" s="542"/>
      <c r="H20" s="542"/>
      <c r="I20" s="542"/>
      <c r="J20" s="542"/>
      <c r="K20" s="542"/>
      <c r="L20" s="542"/>
      <c r="M20" s="542"/>
      <c r="N20" s="542"/>
      <c r="O20" s="542"/>
      <c r="P20" s="542"/>
      <c r="Q20" s="542"/>
      <c r="R20" s="542"/>
      <c r="S20" s="542"/>
      <c r="T20" s="542"/>
      <c r="U20" s="333"/>
    </row>
    <row r="21" spans="1:28" ht="15.75" hidden="1" customHeight="1" x14ac:dyDescent="0.2">
      <c r="A21" s="333"/>
      <c r="B21" s="333"/>
      <c r="C21" s="542" t="s">
        <v>2441</v>
      </c>
      <c r="D21" s="542"/>
      <c r="E21" s="542"/>
      <c r="F21" s="542"/>
      <c r="G21" s="542"/>
      <c r="H21" s="542"/>
      <c r="I21" s="542"/>
      <c r="J21" s="542"/>
      <c r="K21" s="542"/>
      <c r="L21" s="542"/>
      <c r="M21" s="542"/>
      <c r="N21" s="542"/>
      <c r="O21" s="542"/>
      <c r="P21" s="542"/>
      <c r="Q21" s="542"/>
      <c r="R21" s="542"/>
      <c r="S21" s="542"/>
      <c r="T21" s="542"/>
      <c r="U21" s="333"/>
    </row>
    <row r="22" spans="1:28" ht="15.75" customHeight="1" x14ac:dyDescent="0.2">
      <c r="A22" s="333"/>
      <c r="B22" s="333"/>
      <c r="C22" s="333"/>
      <c r="D22" s="333"/>
      <c r="E22" s="333"/>
      <c r="F22" s="333"/>
      <c r="G22" s="333"/>
      <c r="H22" s="331"/>
      <c r="I22" s="361"/>
      <c r="J22" s="333"/>
      <c r="K22" s="333"/>
      <c r="L22" s="333"/>
      <c r="M22" s="331"/>
      <c r="N22" s="333"/>
      <c r="O22" s="333"/>
      <c r="P22" s="333"/>
      <c r="Q22" s="333"/>
      <c r="R22" s="333"/>
      <c r="S22" s="333"/>
      <c r="T22" s="314"/>
      <c r="U22" s="333"/>
    </row>
    <row r="23" spans="1:28" ht="32.25" customHeight="1" x14ac:dyDescent="0.2">
      <c r="A23" s="552" t="s">
        <v>1</v>
      </c>
      <c r="B23" s="552" t="s">
        <v>127</v>
      </c>
      <c r="C23" s="552" t="s">
        <v>2314</v>
      </c>
      <c r="D23" s="552" t="s">
        <v>908</v>
      </c>
      <c r="E23" s="552" t="s">
        <v>2647</v>
      </c>
      <c r="F23" s="552" t="s">
        <v>2587</v>
      </c>
      <c r="G23" s="552" t="s">
        <v>884</v>
      </c>
      <c r="H23" s="571" t="s">
        <v>885</v>
      </c>
      <c r="I23" s="553" t="s">
        <v>1117</v>
      </c>
      <c r="J23" s="553"/>
      <c r="K23" s="553"/>
      <c r="L23" s="553"/>
      <c r="M23" s="553" t="s">
        <v>1118</v>
      </c>
      <c r="N23" s="553"/>
      <c r="O23" s="553"/>
      <c r="P23" s="553"/>
      <c r="Q23" s="552" t="s">
        <v>770</v>
      </c>
      <c r="R23" s="552" t="s">
        <v>2459</v>
      </c>
      <c r="S23" s="552"/>
      <c r="T23" s="557" t="s">
        <v>2647</v>
      </c>
      <c r="U23" s="555" t="s">
        <v>2428</v>
      </c>
      <c r="V23" s="555"/>
      <c r="W23" s="555" t="s">
        <v>2429</v>
      </c>
      <c r="X23" s="555" t="s">
        <v>2645</v>
      </c>
      <c r="Y23" s="290" t="s">
        <v>17</v>
      </c>
    </row>
    <row r="24" spans="1:28" s="291" customFormat="1" ht="32.25" customHeight="1" x14ac:dyDescent="0.2">
      <c r="A24" s="552"/>
      <c r="B24" s="552"/>
      <c r="C24" s="552"/>
      <c r="D24" s="552"/>
      <c r="E24" s="552"/>
      <c r="F24" s="552"/>
      <c r="G24" s="552"/>
      <c r="H24" s="572"/>
      <c r="I24" s="358" t="s">
        <v>2524</v>
      </c>
      <c r="J24" s="339" t="s">
        <v>2453</v>
      </c>
      <c r="K24" s="339" t="s">
        <v>2586</v>
      </c>
      <c r="L24" s="339" t="s">
        <v>2522</v>
      </c>
      <c r="M24" s="338" t="s">
        <v>2524</v>
      </c>
      <c r="N24" s="339" t="s">
        <v>2453</v>
      </c>
      <c r="O24" s="339" t="s">
        <v>2586</v>
      </c>
      <c r="P24" s="339" t="s">
        <v>2522</v>
      </c>
      <c r="Q24" s="552"/>
      <c r="R24" s="340" t="s">
        <v>128</v>
      </c>
      <c r="S24" s="340" t="s">
        <v>2460</v>
      </c>
      <c r="T24" s="557"/>
      <c r="U24" s="330" t="s">
        <v>2450</v>
      </c>
      <c r="V24" s="330" t="s">
        <v>712</v>
      </c>
      <c r="W24" s="556"/>
      <c r="X24" s="556"/>
    </row>
    <row r="25" spans="1:28" s="291" customFormat="1" ht="32.25" customHeight="1" x14ac:dyDescent="0.2">
      <c r="A25" s="340" t="s">
        <v>1132</v>
      </c>
      <c r="B25" s="340"/>
      <c r="C25" s="340"/>
      <c r="D25" s="340"/>
      <c r="E25" s="340"/>
      <c r="F25" s="340"/>
      <c r="G25" s="340"/>
      <c r="H25" s="341"/>
      <c r="I25" s="358"/>
      <c r="J25" s="339"/>
      <c r="K25" s="339"/>
      <c r="L25" s="339"/>
      <c r="M25" s="338"/>
      <c r="N25" s="339"/>
      <c r="O25" s="339"/>
      <c r="P25" s="339"/>
      <c r="Q25" s="340"/>
      <c r="R25" s="340"/>
      <c r="S25" s="340"/>
      <c r="T25" s="342"/>
      <c r="U25" s="310"/>
      <c r="V25" s="310"/>
      <c r="W25" s="310"/>
      <c r="X25" s="310"/>
    </row>
    <row r="26" spans="1:28" ht="32.25" customHeight="1" x14ac:dyDescent="0.2">
      <c r="A26" s="343">
        <v>1</v>
      </c>
      <c r="B26" s="340" t="s">
        <v>167</v>
      </c>
      <c r="C26" s="344" t="s">
        <v>29</v>
      </c>
      <c r="D26" s="343" t="str">
        <f>VLOOKUP(C26,'DS KH tình Sở'!$E$16:$F$458,2,FALSE)</f>
        <v>0976862870</v>
      </c>
      <c r="E26" s="343">
        <f>VLOOKUP(C26,'DS KH tình Sở'!$E$16:$G$455,3,FALSE)</f>
        <v>122037342</v>
      </c>
      <c r="F26" s="343"/>
      <c r="G26" s="343" t="str">
        <f>VLOOKUP(C26,'DS KH tình Sở'!$E$16:$H$454,4,FALSE)</f>
        <v>19/02/2009</v>
      </c>
      <c r="H26" s="345" t="str">
        <f>VLOOKUP(C26,'DS KH tình Sở'!$E$16:$I$454,5,FALSE)</f>
        <v>Công an tỉnh Bắc Giang</v>
      </c>
      <c r="I26" s="343" t="s">
        <v>2545</v>
      </c>
      <c r="J26" s="343" t="s">
        <v>2454</v>
      </c>
      <c r="K26" s="343" t="s">
        <v>2523</v>
      </c>
      <c r="L26" s="343" t="s">
        <v>21</v>
      </c>
      <c r="M26" s="345"/>
      <c r="N26" s="343"/>
      <c r="O26" s="343"/>
      <c r="P26" s="343"/>
      <c r="Q26" s="343" t="str">
        <f>VLOOKUP(C26,'DS KH tình Sở'!$E$16:$J$453,6,FALSE)</f>
        <v>Công nhân</v>
      </c>
      <c r="R26" s="344"/>
      <c r="S26" s="344"/>
      <c r="T26" s="342"/>
      <c r="U26" s="294" t="s">
        <v>135</v>
      </c>
      <c r="V26" s="294" t="s">
        <v>2442</v>
      </c>
      <c r="W26" s="294" t="s">
        <v>2648</v>
      </c>
      <c r="X26" s="573" t="s">
        <v>2589</v>
      </c>
      <c r="Y26" s="290">
        <v>1</v>
      </c>
      <c r="AB26" s="290">
        <v>1</v>
      </c>
    </row>
    <row r="27" spans="1:28" ht="32.25" customHeight="1" x14ac:dyDescent="0.2">
      <c r="A27" s="343"/>
      <c r="B27" s="343"/>
      <c r="C27" s="346"/>
      <c r="D27" s="343"/>
      <c r="E27" s="343"/>
      <c r="F27" s="343"/>
      <c r="G27" s="343"/>
      <c r="H27" s="345"/>
      <c r="I27" s="343"/>
      <c r="J27" s="343"/>
      <c r="K27" s="343"/>
      <c r="L27" s="343"/>
      <c r="M27" s="345"/>
      <c r="N27" s="343"/>
      <c r="O27" s="343"/>
      <c r="P27" s="343"/>
      <c r="Q27" s="343"/>
      <c r="R27" s="346" t="s">
        <v>138</v>
      </c>
      <c r="S27" s="343" t="s">
        <v>137</v>
      </c>
      <c r="T27" s="347" t="s">
        <v>2739</v>
      </c>
      <c r="U27" s="294"/>
      <c r="V27" s="294"/>
      <c r="W27" s="294" t="s">
        <v>2449</v>
      </c>
      <c r="X27" s="574"/>
    </row>
    <row r="28" spans="1:28" ht="32.25" customHeight="1" x14ac:dyDescent="0.2">
      <c r="A28" s="343"/>
      <c r="B28" s="343"/>
      <c r="C28" s="346"/>
      <c r="D28" s="343"/>
      <c r="E28" s="343"/>
      <c r="F28" s="343"/>
      <c r="G28" s="343"/>
      <c r="H28" s="345"/>
      <c r="I28" s="343"/>
      <c r="J28" s="343"/>
      <c r="K28" s="343"/>
      <c r="L28" s="343"/>
      <c r="M28" s="345"/>
      <c r="N28" s="343"/>
      <c r="O28" s="343"/>
      <c r="P28" s="343"/>
      <c r="Q28" s="343"/>
      <c r="R28" s="346" t="s">
        <v>140</v>
      </c>
      <c r="S28" s="343" t="s">
        <v>139</v>
      </c>
      <c r="T28" s="348"/>
      <c r="U28" s="294"/>
      <c r="V28" s="294"/>
      <c r="W28" s="294" t="s">
        <v>2443</v>
      </c>
      <c r="X28" s="574"/>
    </row>
    <row r="29" spans="1:28" ht="32.25" customHeight="1" x14ac:dyDescent="0.2">
      <c r="A29" s="343"/>
      <c r="B29" s="343"/>
      <c r="C29" s="346"/>
      <c r="D29" s="343"/>
      <c r="E29" s="343"/>
      <c r="F29" s="343"/>
      <c r="G29" s="343"/>
      <c r="H29" s="345"/>
      <c r="I29" s="343"/>
      <c r="J29" s="343"/>
      <c r="K29" s="343"/>
      <c r="L29" s="343"/>
      <c r="M29" s="345"/>
      <c r="N29" s="343"/>
      <c r="O29" s="343"/>
      <c r="P29" s="343"/>
      <c r="Q29" s="343"/>
      <c r="R29" s="346" t="s">
        <v>2315</v>
      </c>
      <c r="S29" s="343" t="s">
        <v>139</v>
      </c>
      <c r="T29" s="348"/>
      <c r="U29" s="294"/>
      <c r="V29" s="294"/>
      <c r="W29" s="294" t="s">
        <v>2452</v>
      </c>
      <c r="X29" s="574"/>
    </row>
    <row r="30" spans="1:28" ht="32.25" customHeight="1" x14ac:dyDescent="0.2">
      <c r="A30" s="349">
        <v>2</v>
      </c>
      <c r="B30" s="350" t="s">
        <v>167</v>
      </c>
      <c r="C30" s="344" t="s">
        <v>56</v>
      </c>
      <c r="D30" s="343" t="str">
        <f>VLOOKUP(C30,'DS KH tình Sở'!$E$16:$F$458,2,FALSE)</f>
        <v>0917767316</v>
      </c>
      <c r="E30" s="343">
        <f>VLOOKUP(C30,'DS KH tình Sở'!$E$16:$G$455,3,FALSE)</f>
        <v>113410058</v>
      </c>
      <c r="F30" s="343"/>
      <c r="G30" s="343" t="str">
        <f>VLOOKUP(C30,'DS KH tình Sở'!$E$16:$H$454,4,FALSE)</f>
        <v>30/03/2007</v>
      </c>
      <c r="H30" s="345" t="str">
        <f>VLOOKUP(C30,'DS KH tình Sở'!$E$16:$I$454,5,FALSE)</f>
        <v>Công An Hòa Bình</v>
      </c>
      <c r="I30" s="343" t="s">
        <v>2546</v>
      </c>
      <c r="J30" s="343" t="s">
        <v>2455</v>
      </c>
      <c r="K30" s="343" t="s">
        <v>2523</v>
      </c>
      <c r="L30" s="343" t="s">
        <v>21</v>
      </c>
      <c r="M30" s="345"/>
      <c r="N30" s="343"/>
      <c r="O30" s="343"/>
      <c r="P30" s="343"/>
      <c r="Q30" s="343" t="str">
        <f>VLOOKUP(C30,'DS KH tình Sở'!$E$16:$J$453,6,FALSE)</f>
        <v>Công nhân</v>
      </c>
      <c r="R30" s="344"/>
      <c r="S30" s="344"/>
      <c r="T30" s="342"/>
      <c r="U30" s="294" t="s">
        <v>135</v>
      </c>
      <c r="V30" s="294" t="s">
        <v>2442</v>
      </c>
      <c r="W30" s="311" t="s">
        <v>2648</v>
      </c>
      <c r="X30" s="576" t="s">
        <v>2590</v>
      </c>
      <c r="Y30" s="290">
        <v>1</v>
      </c>
      <c r="AB30" s="290">
        <v>2</v>
      </c>
    </row>
    <row r="31" spans="1:28" ht="32.25" customHeight="1" x14ac:dyDescent="0.2">
      <c r="A31" s="343"/>
      <c r="B31" s="343"/>
      <c r="C31" s="346"/>
      <c r="D31" s="343"/>
      <c r="E31" s="343"/>
      <c r="F31" s="343"/>
      <c r="G31" s="343"/>
      <c r="H31" s="345"/>
      <c r="I31" s="343"/>
      <c r="J31" s="343"/>
      <c r="K31" s="343"/>
      <c r="L31" s="343"/>
      <c r="M31" s="345"/>
      <c r="N31" s="343"/>
      <c r="O31" s="343"/>
      <c r="P31" s="343"/>
      <c r="Q31" s="343"/>
      <c r="R31" s="346" t="s">
        <v>143</v>
      </c>
      <c r="S31" s="343" t="s">
        <v>142</v>
      </c>
      <c r="T31" s="348">
        <v>161110006</v>
      </c>
      <c r="U31" s="294"/>
      <c r="V31" s="294"/>
      <c r="W31" s="311" t="s">
        <v>2448</v>
      </c>
      <c r="X31" s="577"/>
    </row>
    <row r="32" spans="1:28" ht="32.25" customHeight="1" x14ac:dyDescent="0.2">
      <c r="A32" s="343"/>
      <c r="B32" s="343"/>
      <c r="C32" s="346"/>
      <c r="D32" s="343"/>
      <c r="E32" s="343"/>
      <c r="F32" s="343"/>
      <c r="G32" s="343"/>
      <c r="H32" s="345"/>
      <c r="I32" s="343"/>
      <c r="J32" s="343"/>
      <c r="K32" s="343"/>
      <c r="L32" s="343"/>
      <c r="M32" s="345"/>
      <c r="N32" s="343"/>
      <c r="O32" s="343"/>
      <c r="P32" s="343"/>
      <c r="Q32" s="343"/>
      <c r="R32" s="346" t="s">
        <v>144</v>
      </c>
      <c r="S32" s="343" t="s">
        <v>145</v>
      </c>
      <c r="T32" s="348">
        <v>168066697</v>
      </c>
      <c r="U32" s="294"/>
      <c r="V32" s="294"/>
      <c r="W32" s="311" t="s">
        <v>2443</v>
      </c>
      <c r="X32" s="577"/>
    </row>
    <row r="33" spans="1:28" ht="32.25" customHeight="1" x14ac:dyDescent="0.2">
      <c r="A33" s="343"/>
      <c r="B33" s="343"/>
      <c r="C33" s="346"/>
      <c r="D33" s="343"/>
      <c r="E33" s="343"/>
      <c r="F33" s="343"/>
      <c r="G33" s="343"/>
      <c r="H33" s="345"/>
      <c r="I33" s="343"/>
      <c r="J33" s="343"/>
      <c r="K33" s="343"/>
      <c r="L33" s="343"/>
      <c r="M33" s="345"/>
      <c r="N33" s="343"/>
      <c r="O33" s="343"/>
      <c r="P33" s="343"/>
      <c r="Q33" s="343"/>
      <c r="R33" s="346" t="s">
        <v>2646</v>
      </c>
      <c r="S33" s="343" t="s">
        <v>137</v>
      </c>
      <c r="T33" s="348">
        <v>168224985</v>
      </c>
      <c r="U33" s="294"/>
      <c r="V33" s="294"/>
      <c r="W33" s="311"/>
      <c r="X33" s="577"/>
    </row>
    <row r="34" spans="1:28" ht="32.25" customHeight="1" x14ac:dyDescent="0.2">
      <c r="A34" s="343"/>
      <c r="B34" s="343"/>
      <c r="C34" s="346"/>
      <c r="D34" s="343"/>
      <c r="E34" s="343"/>
      <c r="F34" s="343"/>
      <c r="G34" s="343"/>
      <c r="H34" s="345"/>
      <c r="I34" s="343"/>
      <c r="J34" s="343"/>
      <c r="K34" s="343"/>
      <c r="L34" s="343"/>
      <c r="M34" s="345"/>
      <c r="N34" s="343"/>
      <c r="O34" s="343"/>
      <c r="P34" s="343"/>
      <c r="Q34" s="343"/>
      <c r="R34" s="346" t="s">
        <v>146</v>
      </c>
      <c r="S34" s="343" t="s">
        <v>139</v>
      </c>
      <c r="T34" s="348"/>
      <c r="U34" s="294"/>
      <c r="V34" s="294"/>
      <c r="W34" s="311"/>
      <c r="X34" s="577"/>
    </row>
    <row r="35" spans="1:28" ht="32.25" customHeight="1" x14ac:dyDescent="0.2">
      <c r="A35" s="343"/>
      <c r="B35" s="343"/>
      <c r="C35" s="346"/>
      <c r="D35" s="343"/>
      <c r="E35" s="343"/>
      <c r="F35" s="343"/>
      <c r="G35" s="343"/>
      <c r="H35" s="345"/>
      <c r="I35" s="343"/>
      <c r="J35" s="343"/>
      <c r="K35" s="343"/>
      <c r="L35" s="343"/>
      <c r="M35" s="345"/>
      <c r="N35" s="343"/>
      <c r="O35" s="343"/>
      <c r="P35" s="343"/>
      <c r="Q35" s="343"/>
      <c r="R35" s="346" t="s">
        <v>147</v>
      </c>
      <c r="S35" s="343" t="s">
        <v>139</v>
      </c>
      <c r="T35" s="348"/>
      <c r="U35" s="294"/>
      <c r="V35" s="294"/>
      <c r="W35" s="311"/>
      <c r="X35" s="577"/>
      <c r="AB35" s="290">
        <v>3</v>
      </c>
    </row>
    <row r="36" spans="1:28" ht="32.25" customHeight="1" x14ac:dyDescent="0.2">
      <c r="A36" s="343">
        <v>3</v>
      </c>
      <c r="B36" s="350" t="s">
        <v>167</v>
      </c>
      <c r="C36" s="344" t="s">
        <v>27</v>
      </c>
      <c r="D36" s="343" t="str">
        <f>VLOOKUP(C36,'DS KH tình Sở'!$E$16:$F$458,2,FALSE)</f>
        <v>0983825101</v>
      </c>
      <c r="E36" s="343">
        <f>VLOOKUP(C36,'DS KH tình Sở'!$E$16:$G$455,3,FALSE)</f>
        <v>168346756</v>
      </c>
      <c r="F36" s="343"/>
      <c r="G36" s="343" t="str">
        <f>VLOOKUP(C36,'DS KH tình Sở'!$E$16:$H$454,4,FALSE)</f>
        <v>22/02/2010</v>
      </c>
      <c r="H36" s="345" t="str">
        <f>VLOOKUP(C36,'DS KH tình Sở'!$E$16:$I$454,5,FALSE)</f>
        <v>Công an Hà Nam</v>
      </c>
      <c r="I36" s="343" t="s">
        <v>2547</v>
      </c>
      <c r="J36" s="343" t="s">
        <v>2456</v>
      </c>
      <c r="K36" s="343" t="s">
        <v>2523</v>
      </c>
      <c r="L36" s="343" t="s">
        <v>21</v>
      </c>
      <c r="M36" s="345"/>
      <c r="N36" s="343"/>
      <c r="O36" s="343"/>
      <c r="P36" s="343"/>
      <c r="Q36" s="343" t="str">
        <f>VLOOKUP(C36,'DS KH tình Sở'!$E$16:$J$453,6,FALSE)</f>
        <v>Công nhân</v>
      </c>
      <c r="R36" s="344"/>
      <c r="S36" s="344"/>
      <c r="T36" s="342"/>
      <c r="U36" s="294" t="s">
        <v>2445</v>
      </c>
      <c r="V36" s="294" t="s">
        <v>2462</v>
      </c>
      <c r="W36" s="311" t="s">
        <v>2648</v>
      </c>
      <c r="X36" s="576" t="s">
        <v>2593</v>
      </c>
      <c r="Y36" s="290">
        <v>1</v>
      </c>
      <c r="Z36" s="290">
        <v>1</v>
      </c>
    </row>
    <row r="37" spans="1:28" ht="32.25" customHeight="1" x14ac:dyDescent="0.2">
      <c r="A37" s="343"/>
      <c r="B37" s="343"/>
      <c r="C37" s="346"/>
      <c r="D37" s="343"/>
      <c r="E37" s="343"/>
      <c r="F37" s="343"/>
      <c r="G37" s="343"/>
      <c r="H37" s="345"/>
      <c r="I37" s="343"/>
      <c r="J37" s="343"/>
      <c r="K37" s="343"/>
      <c r="L37" s="343"/>
      <c r="M37" s="345"/>
      <c r="N37" s="343"/>
      <c r="O37" s="343"/>
      <c r="P37" s="343"/>
      <c r="Q37" s="343"/>
      <c r="R37" s="346" t="s">
        <v>2594</v>
      </c>
      <c r="S37" s="343" t="s">
        <v>137</v>
      </c>
      <c r="T37" s="347" t="s">
        <v>2738</v>
      </c>
      <c r="U37" s="294"/>
      <c r="V37" s="294"/>
      <c r="W37" s="311" t="s">
        <v>2448</v>
      </c>
      <c r="X37" s="577"/>
    </row>
    <row r="38" spans="1:28" ht="32.25" customHeight="1" x14ac:dyDescent="0.2">
      <c r="A38" s="343"/>
      <c r="B38" s="343"/>
      <c r="C38" s="346"/>
      <c r="D38" s="343"/>
      <c r="E38" s="343"/>
      <c r="F38" s="343"/>
      <c r="G38" s="343"/>
      <c r="H38" s="345"/>
      <c r="I38" s="343"/>
      <c r="J38" s="343"/>
      <c r="K38" s="343"/>
      <c r="L38" s="343"/>
      <c r="M38" s="345"/>
      <c r="N38" s="343"/>
      <c r="O38" s="343"/>
      <c r="P38" s="343"/>
      <c r="Q38" s="343"/>
      <c r="R38" s="346" t="s">
        <v>157</v>
      </c>
      <c r="S38" s="343" t="s">
        <v>139</v>
      </c>
      <c r="T38" s="348"/>
      <c r="U38" s="294"/>
      <c r="V38" s="294"/>
      <c r="W38" s="311" t="s">
        <v>2649</v>
      </c>
      <c r="X38" s="577"/>
    </row>
    <row r="39" spans="1:28" ht="32.25" customHeight="1" x14ac:dyDescent="0.2">
      <c r="A39" s="343"/>
      <c r="B39" s="343"/>
      <c r="C39" s="346"/>
      <c r="D39" s="343"/>
      <c r="E39" s="343"/>
      <c r="F39" s="343"/>
      <c r="G39" s="343"/>
      <c r="H39" s="345"/>
      <c r="I39" s="343"/>
      <c r="J39" s="343"/>
      <c r="K39" s="343"/>
      <c r="L39" s="343"/>
      <c r="M39" s="345"/>
      <c r="N39" s="343"/>
      <c r="O39" s="343"/>
      <c r="P39" s="343"/>
      <c r="Q39" s="343"/>
      <c r="R39" s="346"/>
      <c r="S39" s="346"/>
      <c r="T39" s="348"/>
      <c r="U39" s="294"/>
      <c r="V39" s="294"/>
      <c r="W39" s="294" t="s">
        <v>2444</v>
      </c>
      <c r="X39" s="329"/>
    </row>
    <row r="40" spans="1:28" ht="32.25" customHeight="1" x14ac:dyDescent="0.2">
      <c r="A40" s="343">
        <v>4</v>
      </c>
      <c r="B40" s="340" t="s">
        <v>167</v>
      </c>
      <c r="C40" s="344" t="s">
        <v>416</v>
      </c>
      <c r="D40" s="343" t="str">
        <f>VLOOKUP(C40,'DS KH tình Sở'!$E$16:$F$458,2,FALSE)</f>
        <v>0979000137</v>
      </c>
      <c r="E40" s="346"/>
      <c r="F40" s="343" t="str">
        <f>VLOOKUP(C40,'DS KH tình Sở'!$E$16:$G$455,3,FALSE)</f>
        <v>035185001564</v>
      </c>
      <c r="G40" s="343" t="str">
        <f>VLOOKUP(C40,'DS KH tình Sở'!$E$16:$H$454,4,FALSE)</f>
        <v>09/05/2021</v>
      </c>
      <c r="H40" s="345" t="str">
        <f>VLOOKUP(C40,'DS KH tình Sở'!$E$16:$I$454,5,FALSE)</f>
        <v>Cục cảnh sát QLHC và TTXH</v>
      </c>
      <c r="I40" s="343" t="s">
        <v>2548</v>
      </c>
      <c r="J40" s="343" t="s">
        <v>2457</v>
      </c>
      <c r="K40" s="343" t="s">
        <v>2523</v>
      </c>
      <c r="L40" s="343" t="s">
        <v>21</v>
      </c>
      <c r="M40" s="345"/>
      <c r="N40" s="343"/>
      <c r="O40" s="343"/>
      <c r="P40" s="343"/>
      <c r="Q40" s="343" t="str">
        <f>VLOOKUP(C40,'DS KH tình Sở'!$E$16:$J$453,6,FALSE)</f>
        <v>Công nhân</v>
      </c>
      <c r="R40" s="344"/>
      <c r="S40" s="344"/>
      <c r="T40" s="342"/>
      <c r="U40" s="294" t="s">
        <v>2447</v>
      </c>
      <c r="V40" s="294" t="s">
        <v>2464</v>
      </c>
      <c r="W40" s="294" t="s">
        <v>2650</v>
      </c>
      <c r="X40" s="573" t="s">
        <v>2591</v>
      </c>
      <c r="Y40" s="290" t="s">
        <v>2690</v>
      </c>
      <c r="AB40" s="290">
        <v>4</v>
      </c>
    </row>
    <row r="41" spans="1:28" ht="32.25" customHeight="1" x14ac:dyDescent="0.2">
      <c r="A41" s="343"/>
      <c r="B41" s="343"/>
      <c r="C41" s="346"/>
      <c r="D41" s="343"/>
      <c r="E41" s="343"/>
      <c r="F41" s="343"/>
      <c r="G41" s="343"/>
      <c r="H41" s="345"/>
      <c r="I41" s="343"/>
      <c r="J41" s="343"/>
      <c r="K41" s="343"/>
      <c r="L41" s="343"/>
      <c r="M41" s="345"/>
      <c r="N41" s="343"/>
      <c r="O41" s="343"/>
      <c r="P41" s="343"/>
      <c r="Q41" s="343"/>
      <c r="R41" s="346" t="s">
        <v>421</v>
      </c>
      <c r="S41" s="343" t="s">
        <v>137</v>
      </c>
      <c r="T41" s="347" t="s">
        <v>2736</v>
      </c>
      <c r="U41" s="294"/>
      <c r="V41" s="294"/>
      <c r="W41" s="294" t="s">
        <v>2448</v>
      </c>
      <c r="X41" s="574"/>
    </row>
    <row r="42" spans="1:28" ht="32.25" customHeight="1" x14ac:dyDescent="0.2">
      <c r="A42" s="343"/>
      <c r="B42" s="343"/>
      <c r="C42" s="346"/>
      <c r="D42" s="343"/>
      <c r="E42" s="343"/>
      <c r="F42" s="343"/>
      <c r="G42" s="343"/>
      <c r="H42" s="345"/>
      <c r="I42" s="343"/>
      <c r="J42" s="343"/>
      <c r="K42" s="343"/>
      <c r="L42" s="343"/>
      <c r="M42" s="345"/>
      <c r="N42" s="343"/>
      <c r="O42" s="343"/>
      <c r="P42" s="343"/>
      <c r="Q42" s="343"/>
      <c r="R42" s="346" t="s">
        <v>422</v>
      </c>
      <c r="S42" s="343" t="s">
        <v>139</v>
      </c>
      <c r="T42" s="348"/>
      <c r="U42" s="294"/>
      <c r="V42" s="294"/>
      <c r="W42" s="294"/>
      <c r="X42" s="574"/>
    </row>
    <row r="43" spans="1:28" ht="32.25" customHeight="1" x14ac:dyDescent="0.2">
      <c r="A43" s="343"/>
      <c r="B43" s="343"/>
      <c r="C43" s="346"/>
      <c r="D43" s="343"/>
      <c r="E43" s="343"/>
      <c r="F43" s="343"/>
      <c r="G43" s="343"/>
      <c r="H43" s="345"/>
      <c r="I43" s="343"/>
      <c r="J43" s="343"/>
      <c r="K43" s="343"/>
      <c r="L43" s="343"/>
      <c r="M43" s="345"/>
      <c r="N43" s="343"/>
      <c r="O43" s="343"/>
      <c r="P43" s="343"/>
      <c r="Q43" s="343"/>
      <c r="R43" s="346" t="s">
        <v>423</v>
      </c>
      <c r="S43" s="343" t="s">
        <v>139</v>
      </c>
      <c r="T43" s="348"/>
      <c r="U43" s="294"/>
      <c r="V43" s="294"/>
      <c r="W43" s="294" t="s">
        <v>2444</v>
      </c>
      <c r="X43" s="574"/>
    </row>
    <row r="44" spans="1:28" ht="32.25" customHeight="1" x14ac:dyDescent="0.2">
      <c r="A44" s="343">
        <v>5</v>
      </c>
      <c r="B44" s="340" t="s">
        <v>167</v>
      </c>
      <c r="C44" s="344" t="s">
        <v>455</v>
      </c>
      <c r="D44" s="343" t="str">
        <f>VLOOKUP(C44,'DS KH tình Sở'!$E$16:$F$458,2,FALSE)</f>
        <v>0335953662</v>
      </c>
      <c r="E44" s="346"/>
      <c r="F44" s="343" t="str">
        <f>VLOOKUP(C44,'DS KH tình Sở'!$E$16:$G$455,3,FALSE)</f>
        <v>035198002105</v>
      </c>
      <c r="G44" s="343" t="str">
        <f>VLOOKUP(C44,'DS KH tình Sở'!$E$16:$H$454,4,FALSE)</f>
        <v>13/11/2017</v>
      </c>
      <c r="H44" s="345" t="str">
        <f>VLOOKUP(C44,'DS KH tình Sở'!$E$16:$I$454,5,FALSE)</f>
        <v>Công an Hà Nam</v>
      </c>
      <c r="I44" s="343"/>
      <c r="J44" s="343" t="s">
        <v>2458</v>
      </c>
      <c r="K44" s="343" t="s">
        <v>2523</v>
      </c>
      <c r="L44" s="343" t="s">
        <v>21</v>
      </c>
      <c r="M44" s="345"/>
      <c r="N44" s="343"/>
      <c r="O44" s="343"/>
      <c r="P44" s="343"/>
      <c r="Q44" s="343" t="str">
        <f>VLOOKUP(C44,'DS KH tình Sở'!$E$16:$J$453,6,FALSE)</f>
        <v>Công nhân</v>
      </c>
      <c r="R44" s="344"/>
      <c r="S44" s="344"/>
      <c r="T44" s="342"/>
      <c r="U44" s="294" t="s">
        <v>2451</v>
      </c>
      <c r="V44" s="294" t="s">
        <v>574</v>
      </c>
      <c r="W44" s="294" t="s">
        <v>2651</v>
      </c>
      <c r="X44" s="573" t="s">
        <v>2592</v>
      </c>
      <c r="Y44" s="290" t="s">
        <v>2690</v>
      </c>
      <c r="AB44" s="290">
        <v>5</v>
      </c>
    </row>
    <row r="45" spans="1:28" ht="32.25" customHeight="1" x14ac:dyDescent="0.2">
      <c r="A45" s="343"/>
      <c r="B45" s="343"/>
      <c r="C45" s="346"/>
      <c r="D45" s="343"/>
      <c r="E45" s="343"/>
      <c r="F45" s="343"/>
      <c r="G45" s="343"/>
      <c r="H45" s="345"/>
      <c r="I45" s="343"/>
      <c r="J45" s="343"/>
      <c r="K45" s="343"/>
      <c r="L45" s="343"/>
      <c r="M45" s="345"/>
      <c r="N45" s="343"/>
      <c r="O45" s="343"/>
      <c r="P45" s="343"/>
      <c r="Q45" s="343"/>
      <c r="R45" s="346" t="s">
        <v>530</v>
      </c>
      <c r="S45" s="343" t="s">
        <v>137</v>
      </c>
      <c r="T45" s="347" t="s">
        <v>2735</v>
      </c>
      <c r="U45" s="294"/>
      <c r="V45" s="294"/>
      <c r="W45" s="294" t="s">
        <v>2448</v>
      </c>
      <c r="X45" s="574"/>
    </row>
    <row r="46" spans="1:28" ht="32.25" customHeight="1" x14ac:dyDescent="0.2">
      <c r="A46" s="343"/>
      <c r="B46" s="343"/>
      <c r="C46" s="346"/>
      <c r="D46" s="343"/>
      <c r="E46" s="343"/>
      <c r="F46" s="343"/>
      <c r="G46" s="343"/>
      <c r="H46" s="345"/>
      <c r="I46" s="343"/>
      <c r="J46" s="343"/>
      <c r="K46" s="343"/>
      <c r="L46" s="343"/>
      <c r="M46" s="345"/>
      <c r="N46" s="343"/>
      <c r="O46" s="343"/>
      <c r="P46" s="343"/>
      <c r="Q46" s="343"/>
      <c r="R46" s="346" t="s">
        <v>531</v>
      </c>
      <c r="S46" s="343" t="s">
        <v>139</v>
      </c>
      <c r="T46" s="348"/>
      <c r="U46" s="294"/>
      <c r="V46" s="294"/>
      <c r="W46" s="294"/>
      <c r="X46" s="574"/>
    </row>
    <row r="47" spans="1:28" ht="32.25" customHeight="1" x14ac:dyDescent="0.2">
      <c r="A47" s="343"/>
      <c r="B47" s="343"/>
      <c r="C47" s="346"/>
      <c r="D47" s="343"/>
      <c r="E47" s="343"/>
      <c r="F47" s="343"/>
      <c r="G47" s="343"/>
      <c r="H47" s="345"/>
      <c r="I47" s="343"/>
      <c r="J47" s="343"/>
      <c r="K47" s="343"/>
      <c r="L47" s="343"/>
      <c r="M47" s="345"/>
      <c r="N47" s="343"/>
      <c r="O47" s="343"/>
      <c r="P47" s="343"/>
      <c r="Q47" s="343"/>
      <c r="R47" s="346" t="s">
        <v>532</v>
      </c>
      <c r="S47" s="343" t="s">
        <v>139</v>
      </c>
      <c r="T47" s="348"/>
      <c r="U47" s="294"/>
      <c r="V47" s="294"/>
      <c r="W47" s="294" t="s">
        <v>2444</v>
      </c>
      <c r="X47" s="574"/>
    </row>
    <row r="48" spans="1:28" ht="32.25" customHeight="1" x14ac:dyDescent="0.2">
      <c r="A48" s="343"/>
      <c r="B48" s="343"/>
      <c r="C48" s="346"/>
      <c r="D48" s="343"/>
      <c r="E48" s="343"/>
      <c r="F48" s="343"/>
      <c r="G48" s="343"/>
      <c r="H48" s="345"/>
      <c r="I48" s="343"/>
      <c r="J48" s="343"/>
      <c r="K48" s="343"/>
      <c r="L48" s="343"/>
      <c r="M48" s="345"/>
      <c r="N48" s="343"/>
      <c r="O48" s="343"/>
      <c r="P48" s="343"/>
      <c r="Q48" s="343"/>
      <c r="R48" s="346" t="s">
        <v>2652</v>
      </c>
      <c r="S48" s="343" t="s">
        <v>145</v>
      </c>
      <c r="T48" s="347" t="s">
        <v>2737</v>
      </c>
      <c r="U48" s="294"/>
      <c r="V48" s="294"/>
      <c r="W48" s="294"/>
      <c r="X48" s="329"/>
    </row>
    <row r="49" spans="1:28" ht="32.25" customHeight="1" x14ac:dyDescent="0.2">
      <c r="A49" s="343">
        <v>6</v>
      </c>
      <c r="B49" s="350" t="s">
        <v>167</v>
      </c>
      <c r="C49" s="344" t="s">
        <v>63</v>
      </c>
      <c r="D49" s="343" t="str">
        <f>VLOOKUP(C49,'DS KH tình Sở'!$E$16:$F$458,2,FALSE)</f>
        <v>0855282239</v>
      </c>
      <c r="E49" s="346"/>
      <c r="F49" s="343" t="str">
        <f>VLOOKUP(C49,'DS KH tình Sở'!$E$16:$G$455,3,FALSE)</f>
        <v>035188000289</v>
      </c>
      <c r="G49" s="343" t="str">
        <f>VLOOKUP(C49,'DS KH tình Sở'!$E$16:$H$454,4,FALSE)</f>
        <v>01/05/2021</v>
      </c>
      <c r="H49" s="345" t="str">
        <f>VLOOKUP(C49,'DS KH tình Sở'!$E$16:$I$454,5,FALSE)</f>
        <v>Cục cảnh sát QLHC và TTXH</v>
      </c>
      <c r="I49" s="343" t="s">
        <v>2549</v>
      </c>
      <c r="J49" s="343" t="s">
        <v>2461</v>
      </c>
      <c r="K49" s="343" t="s">
        <v>2446</v>
      </c>
      <c r="L49" s="343" t="s">
        <v>21</v>
      </c>
      <c r="M49" s="345"/>
      <c r="N49" s="343"/>
      <c r="O49" s="343"/>
      <c r="P49" s="343"/>
      <c r="Q49" s="343" t="str">
        <f>VLOOKUP(C49,'DS KH tình Sở'!$E$16:$J$453,6,FALSE)</f>
        <v>Công nhân</v>
      </c>
      <c r="R49" s="344"/>
      <c r="S49" s="344"/>
      <c r="T49" s="342"/>
      <c r="U49" s="294" t="s">
        <v>148</v>
      </c>
      <c r="V49" s="294" t="s">
        <v>2462</v>
      </c>
      <c r="W49" s="311" t="s">
        <v>2653</v>
      </c>
      <c r="X49" s="554" t="s">
        <v>2596</v>
      </c>
      <c r="Y49" s="290">
        <v>1</v>
      </c>
      <c r="Z49" s="290">
        <v>1</v>
      </c>
      <c r="AB49" s="290">
        <v>6</v>
      </c>
    </row>
    <row r="50" spans="1:28" ht="32.25" customHeight="1" x14ac:dyDescent="0.2">
      <c r="A50" s="343"/>
      <c r="B50" s="343"/>
      <c r="C50" s="346"/>
      <c r="D50" s="343"/>
      <c r="E50" s="343"/>
      <c r="F50" s="343"/>
      <c r="G50" s="343"/>
      <c r="H50" s="345"/>
      <c r="I50" s="343"/>
      <c r="J50" s="343"/>
      <c r="K50" s="343"/>
      <c r="L50" s="343"/>
      <c r="M50" s="345"/>
      <c r="N50" s="343"/>
      <c r="O50" s="343"/>
      <c r="P50" s="343"/>
      <c r="Q50" s="343"/>
      <c r="R50" s="346" t="s">
        <v>151</v>
      </c>
      <c r="S50" s="343" t="s">
        <v>150</v>
      </c>
      <c r="T50" s="348">
        <v>168132111</v>
      </c>
      <c r="U50" s="294"/>
      <c r="V50" s="294"/>
      <c r="W50" s="311" t="s">
        <v>2448</v>
      </c>
      <c r="X50" s="554"/>
    </row>
    <row r="51" spans="1:28" ht="32.25" customHeight="1" x14ac:dyDescent="0.2">
      <c r="A51" s="343"/>
      <c r="B51" s="343"/>
      <c r="C51" s="346"/>
      <c r="D51" s="343"/>
      <c r="E51" s="343"/>
      <c r="F51" s="343"/>
      <c r="G51" s="343"/>
      <c r="H51" s="345"/>
      <c r="I51" s="343"/>
      <c r="J51" s="343"/>
      <c r="K51" s="343"/>
      <c r="L51" s="343"/>
      <c r="M51" s="345"/>
      <c r="N51" s="343"/>
      <c r="O51" s="343"/>
      <c r="P51" s="343"/>
      <c r="Q51" s="343"/>
      <c r="R51" s="346" t="s">
        <v>152</v>
      </c>
      <c r="S51" s="343" t="s">
        <v>139</v>
      </c>
      <c r="T51" s="348"/>
      <c r="U51" s="294"/>
      <c r="V51" s="294"/>
      <c r="W51" s="311" t="s">
        <v>2443</v>
      </c>
      <c r="X51" s="554"/>
    </row>
    <row r="52" spans="1:28" ht="32.25" customHeight="1" x14ac:dyDescent="0.2">
      <c r="A52" s="343"/>
      <c r="B52" s="343"/>
      <c r="C52" s="346"/>
      <c r="D52" s="343"/>
      <c r="E52" s="343"/>
      <c r="F52" s="343"/>
      <c r="G52" s="343"/>
      <c r="H52" s="345"/>
      <c r="I52" s="343"/>
      <c r="J52" s="343"/>
      <c r="K52" s="343"/>
      <c r="L52" s="343"/>
      <c r="M52" s="345"/>
      <c r="N52" s="343"/>
      <c r="O52" s="343"/>
      <c r="P52" s="343"/>
      <c r="Q52" s="343"/>
      <c r="R52" s="346" t="s">
        <v>153</v>
      </c>
      <c r="S52" s="343" t="s">
        <v>139</v>
      </c>
      <c r="T52" s="348"/>
      <c r="U52" s="294"/>
      <c r="V52" s="294"/>
      <c r="W52" s="312" t="s">
        <v>2654</v>
      </c>
      <c r="X52" s="554"/>
    </row>
    <row r="53" spans="1:28" ht="32.25" customHeight="1" x14ac:dyDescent="0.2">
      <c r="A53" s="343">
        <v>7</v>
      </c>
      <c r="B53" s="340" t="s">
        <v>167</v>
      </c>
      <c r="C53" s="344" t="s">
        <v>299</v>
      </c>
      <c r="D53" s="343" t="s">
        <v>178</v>
      </c>
      <c r="E53" s="346"/>
      <c r="F53" s="343" t="s">
        <v>403</v>
      </c>
      <c r="G53" s="346" t="s">
        <v>857</v>
      </c>
      <c r="H53" s="345" t="s">
        <v>772</v>
      </c>
      <c r="I53" s="343"/>
      <c r="J53" s="343" t="s">
        <v>2461</v>
      </c>
      <c r="K53" s="343" t="s">
        <v>2446</v>
      </c>
      <c r="L53" s="343" t="s">
        <v>21</v>
      </c>
      <c r="M53" s="345"/>
      <c r="N53" s="343"/>
      <c r="O53" s="343"/>
      <c r="P53" s="343"/>
      <c r="Q53" s="343" t="s">
        <v>73</v>
      </c>
      <c r="R53" s="344"/>
      <c r="S53" s="344"/>
      <c r="T53" s="342"/>
      <c r="U53" s="294" t="s">
        <v>2463</v>
      </c>
      <c r="V53" s="294" t="s">
        <v>574</v>
      </c>
      <c r="W53" s="311"/>
      <c r="X53" s="554" t="s">
        <v>2597</v>
      </c>
      <c r="Y53" s="290">
        <v>1</v>
      </c>
      <c r="AB53" s="290">
        <v>7</v>
      </c>
    </row>
    <row r="54" spans="1:28" ht="32.25" customHeight="1" x14ac:dyDescent="0.2">
      <c r="A54" s="343"/>
      <c r="B54" s="343"/>
      <c r="C54" s="346"/>
      <c r="D54" s="343"/>
      <c r="E54" s="343"/>
      <c r="F54" s="343"/>
      <c r="G54" s="343"/>
      <c r="H54" s="345"/>
      <c r="I54" s="343"/>
      <c r="J54" s="343"/>
      <c r="K54" s="343"/>
      <c r="L54" s="343"/>
      <c r="M54" s="345"/>
      <c r="N54" s="343"/>
      <c r="O54" s="343"/>
      <c r="P54" s="343"/>
      <c r="Q54" s="343"/>
      <c r="R54" s="346" t="s">
        <v>405</v>
      </c>
      <c r="S54" s="343" t="s">
        <v>213</v>
      </c>
      <c r="T54" s="348">
        <v>112435510</v>
      </c>
      <c r="U54" s="294"/>
      <c r="V54" s="294"/>
      <c r="W54" s="311" t="s">
        <v>2448</v>
      </c>
      <c r="X54" s="554"/>
    </row>
    <row r="55" spans="1:28" ht="32.25" customHeight="1" x14ac:dyDescent="0.2">
      <c r="A55" s="343"/>
      <c r="B55" s="343"/>
      <c r="C55" s="346"/>
      <c r="D55" s="343"/>
      <c r="E55" s="343"/>
      <c r="F55" s="343"/>
      <c r="G55" s="343"/>
      <c r="H55" s="345"/>
      <c r="I55" s="343"/>
      <c r="J55" s="343"/>
      <c r="K55" s="343"/>
      <c r="L55" s="343"/>
      <c r="M55" s="345"/>
      <c r="N55" s="343"/>
      <c r="O55" s="343"/>
      <c r="P55" s="343"/>
      <c r="Q55" s="343"/>
      <c r="R55" s="346" t="s">
        <v>406</v>
      </c>
      <c r="S55" s="343" t="s">
        <v>139</v>
      </c>
      <c r="T55" s="348"/>
      <c r="U55" s="294"/>
      <c r="V55" s="294"/>
      <c r="W55" s="311" t="s">
        <v>2443</v>
      </c>
      <c r="X55" s="554"/>
    </row>
    <row r="56" spans="1:28" ht="32.25" customHeight="1" x14ac:dyDescent="0.2">
      <c r="A56" s="343"/>
      <c r="B56" s="343"/>
      <c r="C56" s="346"/>
      <c r="D56" s="343"/>
      <c r="E56" s="343"/>
      <c r="F56" s="343"/>
      <c r="G56" s="343"/>
      <c r="H56" s="345"/>
      <c r="I56" s="343"/>
      <c r="J56" s="343"/>
      <c r="K56" s="343"/>
      <c r="L56" s="343"/>
      <c r="M56" s="345"/>
      <c r="N56" s="343"/>
      <c r="O56" s="343"/>
      <c r="P56" s="343"/>
      <c r="Q56" s="343"/>
      <c r="R56" s="346" t="s">
        <v>407</v>
      </c>
      <c r="S56" s="343" t="s">
        <v>139</v>
      </c>
      <c r="T56" s="348"/>
      <c r="U56" s="294"/>
      <c r="V56" s="294"/>
      <c r="W56" s="311" t="s">
        <v>2444</v>
      </c>
      <c r="X56" s="554"/>
    </row>
    <row r="57" spans="1:28" ht="32.25" customHeight="1" x14ac:dyDescent="0.2">
      <c r="A57" s="343"/>
      <c r="B57" s="343"/>
      <c r="C57" s="346"/>
      <c r="D57" s="343"/>
      <c r="E57" s="343"/>
      <c r="F57" s="343"/>
      <c r="G57" s="343"/>
      <c r="H57" s="345"/>
      <c r="I57" s="343"/>
      <c r="J57" s="343"/>
      <c r="K57" s="343"/>
      <c r="L57" s="343"/>
      <c r="M57" s="345"/>
      <c r="N57" s="343"/>
      <c r="O57" s="343"/>
      <c r="P57" s="343"/>
      <c r="Q57" s="343"/>
      <c r="R57" s="346" t="s">
        <v>2655</v>
      </c>
      <c r="S57" s="343" t="s">
        <v>145</v>
      </c>
      <c r="T57" s="348">
        <v>168587097</v>
      </c>
      <c r="U57" s="294"/>
      <c r="V57" s="294"/>
      <c r="W57" s="294"/>
      <c r="X57" s="325"/>
    </row>
    <row r="58" spans="1:28" ht="32.25" customHeight="1" x14ac:dyDescent="0.2">
      <c r="A58" s="343"/>
      <c r="B58" s="343"/>
      <c r="C58" s="346"/>
      <c r="D58" s="343"/>
      <c r="E58" s="343"/>
      <c r="F58" s="343"/>
      <c r="G58" s="343"/>
      <c r="H58" s="345"/>
      <c r="I58" s="343"/>
      <c r="J58" s="343"/>
      <c r="K58" s="343"/>
      <c r="L58" s="343"/>
      <c r="M58" s="345"/>
      <c r="N58" s="343"/>
      <c r="O58" s="343"/>
      <c r="P58" s="343"/>
      <c r="Q58" s="343"/>
      <c r="R58" s="346" t="s">
        <v>2656</v>
      </c>
      <c r="S58" s="343" t="s">
        <v>142</v>
      </c>
      <c r="T58" s="348">
        <v>168181700</v>
      </c>
      <c r="U58" s="294"/>
      <c r="V58" s="294"/>
      <c r="W58" s="294"/>
      <c r="X58" s="325"/>
    </row>
    <row r="59" spans="1:28" ht="32.25" customHeight="1" x14ac:dyDescent="0.2">
      <c r="A59" s="343">
        <v>8</v>
      </c>
      <c r="B59" s="350" t="s">
        <v>453</v>
      </c>
      <c r="C59" s="344" t="s">
        <v>516</v>
      </c>
      <c r="D59" s="343" t="s">
        <v>47</v>
      </c>
      <c r="E59" s="346"/>
      <c r="F59" s="343" t="s">
        <v>517</v>
      </c>
      <c r="G59" s="346" t="s">
        <v>877</v>
      </c>
      <c r="H59" s="345" t="s">
        <v>772</v>
      </c>
      <c r="I59" s="343" t="s">
        <v>2550</v>
      </c>
      <c r="J59" s="343" t="s">
        <v>2465</v>
      </c>
      <c r="K59" s="343" t="s">
        <v>2446</v>
      </c>
      <c r="L59" s="343" t="s">
        <v>21</v>
      </c>
      <c r="M59" s="345"/>
      <c r="N59" s="343"/>
      <c r="O59" s="343"/>
      <c r="P59" s="343"/>
      <c r="Q59" s="343" t="s">
        <v>73</v>
      </c>
      <c r="R59" s="344"/>
      <c r="S59" s="344"/>
      <c r="T59" s="342"/>
      <c r="U59" s="294" t="s">
        <v>2466</v>
      </c>
      <c r="V59" s="294"/>
      <c r="W59" s="311"/>
      <c r="X59" s="554" t="s">
        <v>2598</v>
      </c>
      <c r="Y59" s="290">
        <v>1</v>
      </c>
      <c r="AB59" s="290">
        <v>9</v>
      </c>
    </row>
    <row r="60" spans="1:28" ht="32.25" customHeight="1" x14ac:dyDescent="0.2">
      <c r="A60" s="343"/>
      <c r="B60" s="343"/>
      <c r="C60" s="346"/>
      <c r="D60" s="343"/>
      <c r="E60" s="343"/>
      <c r="F60" s="343"/>
      <c r="G60" s="346"/>
      <c r="H60" s="345"/>
      <c r="I60" s="343"/>
      <c r="J60" s="343"/>
      <c r="K60" s="343"/>
      <c r="L60" s="343"/>
      <c r="M60" s="345"/>
      <c r="N60" s="343"/>
      <c r="O60" s="343"/>
      <c r="P60" s="343"/>
      <c r="Q60" s="343"/>
      <c r="R60" s="346" t="s">
        <v>520</v>
      </c>
      <c r="S60" s="343" t="s">
        <v>213</v>
      </c>
      <c r="T60" s="348">
        <v>164268015</v>
      </c>
      <c r="U60" s="294"/>
      <c r="V60" s="294"/>
      <c r="W60" s="311" t="s">
        <v>2448</v>
      </c>
      <c r="X60" s="554"/>
    </row>
    <row r="61" spans="1:28" ht="32.25" customHeight="1" x14ac:dyDescent="0.2">
      <c r="A61" s="343"/>
      <c r="B61" s="343"/>
      <c r="C61" s="346"/>
      <c r="D61" s="343"/>
      <c r="E61" s="343"/>
      <c r="F61" s="343"/>
      <c r="G61" s="346"/>
      <c r="H61" s="345"/>
      <c r="I61" s="343"/>
      <c r="J61" s="343"/>
      <c r="K61" s="343"/>
      <c r="L61" s="343"/>
      <c r="M61" s="345"/>
      <c r="N61" s="343"/>
      <c r="O61" s="343"/>
      <c r="P61" s="343"/>
      <c r="Q61" s="343"/>
      <c r="R61" s="346" t="s">
        <v>521</v>
      </c>
      <c r="S61" s="343" t="s">
        <v>139</v>
      </c>
      <c r="T61" s="348"/>
      <c r="U61" s="294"/>
      <c r="V61" s="294"/>
      <c r="W61" s="311" t="s">
        <v>2443</v>
      </c>
      <c r="X61" s="554"/>
    </row>
    <row r="62" spans="1:28" ht="32.25" customHeight="1" x14ac:dyDescent="0.2">
      <c r="A62" s="343"/>
      <c r="B62" s="343"/>
      <c r="C62" s="346"/>
      <c r="D62" s="343"/>
      <c r="E62" s="343"/>
      <c r="F62" s="343"/>
      <c r="G62" s="346"/>
      <c r="H62" s="345"/>
      <c r="I62" s="343"/>
      <c r="J62" s="343"/>
      <c r="K62" s="343"/>
      <c r="L62" s="343"/>
      <c r="M62" s="345"/>
      <c r="N62" s="343"/>
      <c r="O62" s="343"/>
      <c r="P62" s="343"/>
      <c r="Q62" s="343"/>
      <c r="R62" s="346" t="s">
        <v>522</v>
      </c>
      <c r="S62" s="343" t="s">
        <v>139</v>
      </c>
      <c r="T62" s="348"/>
      <c r="U62" s="294"/>
      <c r="V62" s="294"/>
      <c r="W62" s="311" t="s">
        <v>2444</v>
      </c>
      <c r="X62" s="554"/>
    </row>
    <row r="63" spans="1:28" ht="32.25" customHeight="1" x14ac:dyDescent="0.2">
      <c r="A63" s="343">
        <v>9</v>
      </c>
      <c r="B63" s="350" t="s">
        <v>167</v>
      </c>
      <c r="C63" s="344" t="s">
        <v>282</v>
      </c>
      <c r="D63" s="343" t="s">
        <v>2316</v>
      </c>
      <c r="E63" s="346"/>
      <c r="F63" s="343" t="s">
        <v>332</v>
      </c>
      <c r="G63" s="346" t="s">
        <v>847</v>
      </c>
      <c r="H63" s="345" t="s">
        <v>772</v>
      </c>
      <c r="I63" s="343" t="s">
        <v>2551</v>
      </c>
      <c r="J63" s="343" t="s">
        <v>2467</v>
      </c>
      <c r="K63" s="343" t="s">
        <v>2446</v>
      </c>
      <c r="L63" s="343" t="s">
        <v>21</v>
      </c>
      <c r="M63" s="345"/>
      <c r="N63" s="343"/>
      <c r="O63" s="343"/>
      <c r="P63" s="343"/>
      <c r="Q63" s="343" t="s">
        <v>73</v>
      </c>
      <c r="R63" s="344"/>
      <c r="S63" s="344"/>
      <c r="T63" s="342"/>
      <c r="U63" s="294" t="s">
        <v>2468</v>
      </c>
      <c r="V63" s="294" t="s">
        <v>2462</v>
      </c>
      <c r="W63" s="311"/>
      <c r="X63" s="554" t="s">
        <v>2599</v>
      </c>
      <c r="Y63" s="290">
        <v>1</v>
      </c>
      <c r="Z63" s="290">
        <v>1</v>
      </c>
      <c r="AB63" s="290">
        <v>10</v>
      </c>
    </row>
    <row r="64" spans="1:28" ht="32.25" customHeight="1" x14ac:dyDescent="0.2">
      <c r="A64" s="343"/>
      <c r="B64" s="343"/>
      <c r="C64" s="346"/>
      <c r="D64" s="343"/>
      <c r="E64" s="343"/>
      <c r="F64" s="343"/>
      <c r="G64" s="346"/>
      <c r="H64" s="345"/>
      <c r="I64" s="343"/>
      <c r="J64" s="343"/>
      <c r="K64" s="343"/>
      <c r="L64" s="343"/>
      <c r="M64" s="345"/>
      <c r="N64" s="343"/>
      <c r="O64" s="343"/>
      <c r="P64" s="343"/>
      <c r="Q64" s="343"/>
      <c r="R64" s="346" t="s">
        <v>334</v>
      </c>
      <c r="S64" s="343" t="s">
        <v>239</v>
      </c>
      <c r="T64" s="348" t="s">
        <v>2741</v>
      </c>
      <c r="U64" s="294"/>
      <c r="V64" s="294"/>
      <c r="W64" s="311" t="s">
        <v>2469</v>
      </c>
      <c r="X64" s="554"/>
    </row>
    <row r="65" spans="1:28" ht="32.25" customHeight="1" x14ac:dyDescent="0.2">
      <c r="A65" s="343"/>
      <c r="B65" s="343"/>
      <c r="C65" s="346"/>
      <c r="D65" s="343"/>
      <c r="E65" s="343"/>
      <c r="F65" s="343"/>
      <c r="G65" s="346"/>
      <c r="H65" s="345"/>
      <c r="I65" s="343"/>
      <c r="J65" s="343"/>
      <c r="K65" s="343"/>
      <c r="L65" s="343"/>
      <c r="M65" s="345"/>
      <c r="N65" s="343"/>
      <c r="O65" s="343"/>
      <c r="P65" s="343"/>
      <c r="Q65" s="343"/>
      <c r="R65" s="346" t="s">
        <v>336</v>
      </c>
      <c r="S65" s="343" t="s">
        <v>335</v>
      </c>
      <c r="T65" s="348" t="s">
        <v>2740</v>
      </c>
      <c r="U65" s="294"/>
      <c r="V65" s="294"/>
      <c r="W65" s="311" t="s">
        <v>2443</v>
      </c>
      <c r="X65" s="554"/>
    </row>
    <row r="66" spans="1:28" ht="32.25" customHeight="1" x14ac:dyDescent="0.2">
      <c r="A66" s="343"/>
      <c r="B66" s="343"/>
      <c r="C66" s="346"/>
      <c r="D66" s="343"/>
      <c r="E66" s="343"/>
      <c r="F66" s="343"/>
      <c r="G66" s="346"/>
      <c r="H66" s="345"/>
      <c r="I66" s="343"/>
      <c r="J66" s="343"/>
      <c r="K66" s="343"/>
      <c r="L66" s="343"/>
      <c r="M66" s="345"/>
      <c r="N66" s="343"/>
      <c r="O66" s="343"/>
      <c r="P66" s="343"/>
      <c r="Q66" s="343"/>
      <c r="R66" s="346"/>
      <c r="S66" s="343"/>
      <c r="T66" s="348"/>
      <c r="U66" s="294"/>
      <c r="V66" s="294"/>
      <c r="W66" s="311" t="s">
        <v>2444</v>
      </c>
      <c r="X66" s="554"/>
    </row>
    <row r="67" spans="1:28" ht="32.25" customHeight="1" x14ac:dyDescent="0.2">
      <c r="A67" s="343">
        <v>10</v>
      </c>
      <c r="B67" s="340" t="s">
        <v>453</v>
      </c>
      <c r="C67" s="344" t="s">
        <v>10</v>
      </c>
      <c r="D67" s="343" t="s">
        <v>2305</v>
      </c>
      <c r="E67" s="346"/>
      <c r="F67" s="343" t="s">
        <v>866</v>
      </c>
      <c r="G67" s="346" t="s">
        <v>867</v>
      </c>
      <c r="H67" s="345" t="s">
        <v>778</v>
      </c>
      <c r="I67" s="343"/>
      <c r="J67" s="343" t="s">
        <v>2467</v>
      </c>
      <c r="K67" s="343" t="s">
        <v>2446</v>
      </c>
      <c r="L67" s="343" t="s">
        <v>21</v>
      </c>
      <c r="M67" s="345"/>
      <c r="N67" s="343"/>
      <c r="O67" s="343"/>
      <c r="P67" s="343"/>
      <c r="Q67" s="343" t="s">
        <v>73</v>
      </c>
      <c r="R67" s="344"/>
      <c r="S67" s="344"/>
      <c r="T67" s="342"/>
      <c r="U67" s="294"/>
      <c r="V67" s="294"/>
      <c r="W67" s="294"/>
      <c r="X67" s="554" t="s">
        <v>2600</v>
      </c>
      <c r="Y67" s="290">
        <v>1</v>
      </c>
      <c r="Z67" s="290" t="s">
        <v>2691</v>
      </c>
      <c r="AB67" s="290">
        <v>12</v>
      </c>
    </row>
    <row r="68" spans="1:28" ht="32.25" customHeight="1" x14ac:dyDescent="0.2">
      <c r="A68" s="343"/>
      <c r="B68" s="343"/>
      <c r="C68" s="346"/>
      <c r="D68" s="343"/>
      <c r="E68" s="343"/>
      <c r="F68" s="343"/>
      <c r="G68" s="346"/>
      <c r="H68" s="345"/>
      <c r="I68" s="343"/>
      <c r="J68" s="343"/>
      <c r="K68" s="343"/>
      <c r="L68" s="343"/>
      <c r="M68" s="345"/>
      <c r="N68" s="343"/>
      <c r="O68" s="343"/>
      <c r="P68" s="343"/>
      <c r="Q68" s="343"/>
      <c r="R68" s="346" t="s">
        <v>463</v>
      </c>
      <c r="S68" s="343" t="s">
        <v>137</v>
      </c>
      <c r="T68" s="348" t="s">
        <v>2742</v>
      </c>
      <c r="U68" s="294"/>
      <c r="V68" s="294"/>
      <c r="W68" s="294"/>
      <c r="X68" s="554"/>
    </row>
    <row r="69" spans="1:28" ht="32.25" customHeight="1" x14ac:dyDescent="0.2">
      <c r="A69" s="343"/>
      <c r="B69" s="343"/>
      <c r="C69" s="346"/>
      <c r="D69" s="343"/>
      <c r="E69" s="343"/>
      <c r="F69" s="343"/>
      <c r="G69" s="346"/>
      <c r="H69" s="345"/>
      <c r="I69" s="343"/>
      <c r="J69" s="343"/>
      <c r="K69" s="343"/>
      <c r="L69" s="343"/>
      <c r="M69" s="345"/>
      <c r="N69" s="343"/>
      <c r="O69" s="343"/>
      <c r="P69" s="343"/>
      <c r="Q69" s="343"/>
      <c r="R69" s="346" t="s">
        <v>464</v>
      </c>
      <c r="S69" s="343" t="s">
        <v>139</v>
      </c>
      <c r="T69" s="348"/>
      <c r="U69" s="294"/>
      <c r="V69" s="294"/>
      <c r="W69" s="294"/>
      <c r="X69" s="554"/>
    </row>
    <row r="70" spans="1:28" ht="32.25" customHeight="1" x14ac:dyDescent="0.2">
      <c r="A70" s="343">
        <v>11</v>
      </c>
      <c r="B70" s="340" t="s">
        <v>167</v>
      </c>
      <c r="C70" s="344" t="s">
        <v>2471</v>
      </c>
      <c r="D70" s="343" t="s">
        <v>539</v>
      </c>
      <c r="E70" s="346"/>
      <c r="F70" s="343" t="s">
        <v>534</v>
      </c>
      <c r="G70" s="346" t="s">
        <v>880</v>
      </c>
      <c r="H70" s="345" t="s">
        <v>772</v>
      </c>
      <c r="I70" s="343"/>
      <c r="J70" s="343" t="s">
        <v>2467</v>
      </c>
      <c r="K70" s="343" t="s">
        <v>2446</v>
      </c>
      <c r="L70" s="343" t="s">
        <v>21</v>
      </c>
      <c r="M70" s="345"/>
      <c r="N70" s="343"/>
      <c r="O70" s="343"/>
      <c r="P70" s="343"/>
      <c r="Q70" s="343" t="s">
        <v>73</v>
      </c>
      <c r="R70" s="344"/>
      <c r="S70" s="344"/>
      <c r="T70" s="342"/>
      <c r="U70" s="294" t="s">
        <v>2472</v>
      </c>
      <c r="V70" s="294" t="s">
        <v>2462</v>
      </c>
      <c r="W70" s="294"/>
      <c r="X70" s="568" t="s">
        <v>2601</v>
      </c>
      <c r="Y70" s="290">
        <v>1</v>
      </c>
      <c r="Z70" s="290">
        <v>1</v>
      </c>
      <c r="AB70" s="290">
        <v>14</v>
      </c>
    </row>
    <row r="71" spans="1:28" ht="32.25" customHeight="1" x14ac:dyDescent="0.2">
      <c r="A71" s="343"/>
      <c r="B71" s="343"/>
      <c r="C71" s="346"/>
      <c r="D71" s="343"/>
      <c r="E71" s="343"/>
      <c r="F71" s="343"/>
      <c r="G71" s="346"/>
      <c r="H71" s="345"/>
      <c r="I71" s="343"/>
      <c r="J71" s="343"/>
      <c r="K71" s="343"/>
      <c r="L71" s="343"/>
      <c r="M71" s="345"/>
      <c r="N71" s="343"/>
      <c r="O71" s="343"/>
      <c r="P71" s="343"/>
      <c r="Q71" s="343"/>
      <c r="R71" s="346" t="s">
        <v>536</v>
      </c>
      <c r="S71" s="343" t="s">
        <v>137</v>
      </c>
      <c r="T71" s="348" t="s">
        <v>2743</v>
      </c>
      <c r="U71" s="294"/>
      <c r="V71" s="294"/>
      <c r="W71" s="294"/>
      <c r="X71" s="568"/>
    </row>
    <row r="72" spans="1:28" ht="32.25" customHeight="1" x14ac:dyDescent="0.2">
      <c r="A72" s="343"/>
      <c r="B72" s="343"/>
      <c r="C72" s="346"/>
      <c r="D72" s="343"/>
      <c r="E72" s="343"/>
      <c r="F72" s="343"/>
      <c r="G72" s="346"/>
      <c r="H72" s="345"/>
      <c r="I72" s="343"/>
      <c r="J72" s="343"/>
      <c r="K72" s="343"/>
      <c r="L72" s="343"/>
      <c r="M72" s="345"/>
      <c r="N72" s="343"/>
      <c r="O72" s="343"/>
      <c r="P72" s="343"/>
      <c r="Q72" s="343"/>
      <c r="R72" s="346" t="s">
        <v>537</v>
      </c>
      <c r="S72" s="343" t="s">
        <v>139</v>
      </c>
      <c r="T72" s="348"/>
      <c r="U72" s="294"/>
      <c r="V72" s="294"/>
      <c r="W72" s="294"/>
      <c r="X72" s="568"/>
    </row>
    <row r="73" spans="1:28" ht="32.25" customHeight="1" x14ac:dyDescent="0.2">
      <c r="A73" s="343">
        <v>12</v>
      </c>
      <c r="B73" s="340" t="s">
        <v>167</v>
      </c>
      <c r="C73" s="344" t="s">
        <v>543</v>
      </c>
      <c r="D73" s="343" t="s">
        <v>544</v>
      </c>
      <c r="E73" s="343" t="s">
        <v>542</v>
      </c>
      <c r="F73" s="343"/>
      <c r="G73" s="346" t="s">
        <v>881</v>
      </c>
      <c r="H73" s="345" t="s">
        <v>787</v>
      </c>
      <c r="I73" s="343"/>
      <c r="J73" s="343" t="s">
        <v>2467</v>
      </c>
      <c r="K73" s="343" t="s">
        <v>2446</v>
      </c>
      <c r="L73" s="343" t="s">
        <v>21</v>
      </c>
      <c r="M73" s="345"/>
      <c r="N73" s="343"/>
      <c r="O73" s="343"/>
      <c r="P73" s="343"/>
      <c r="Q73" s="343" t="s">
        <v>73</v>
      </c>
      <c r="R73" s="351"/>
      <c r="S73" s="344"/>
      <c r="T73" s="342"/>
      <c r="U73" s="294" t="s">
        <v>2468</v>
      </c>
      <c r="V73" s="294" t="s">
        <v>2462</v>
      </c>
      <c r="W73" s="311"/>
      <c r="X73" s="575" t="s">
        <v>2602</v>
      </c>
      <c r="Y73" s="290" t="s">
        <v>2690</v>
      </c>
      <c r="Z73" s="290">
        <v>1</v>
      </c>
      <c r="AB73" s="290">
        <v>15</v>
      </c>
    </row>
    <row r="74" spans="1:28" ht="32.25" customHeight="1" x14ac:dyDescent="0.2">
      <c r="A74" s="343"/>
      <c r="B74" s="343"/>
      <c r="C74" s="346"/>
      <c r="D74" s="343"/>
      <c r="E74" s="343"/>
      <c r="F74" s="343"/>
      <c r="G74" s="346"/>
      <c r="H74" s="345"/>
      <c r="I74" s="343"/>
      <c r="J74" s="343"/>
      <c r="K74" s="343"/>
      <c r="L74" s="343"/>
      <c r="M74" s="345"/>
      <c r="N74" s="343"/>
      <c r="O74" s="343"/>
      <c r="P74" s="343"/>
      <c r="Q74" s="343"/>
      <c r="R74" s="346" t="s">
        <v>546</v>
      </c>
      <c r="S74" s="343" t="s">
        <v>137</v>
      </c>
      <c r="T74" s="348">
        <v>168102747</v>
      </c>
      <c r="U74" s="294"/>
      <c r="V74" s="294"/>
      <c r="W74" s="311"/>
      <c r="X74" s="575"/>
    </row>
    <row r="75" spans="1:28" ht="32.25" customHeight="1" x14ac:dyDescent="0.2">
      <c r="A75" s="343"/>
      <c r="B75" s="343"/>
      <c r="C75" s="346"/>
      <c r="D75" s="343"/>
      <c r="E75" s="343"/>
      <c r="F75" s="343"/>
      <c r="G75" s="346"/>
      <c r="H75" s="345"/>
      <c r="I75" s="343"/>
      <c r="J75" s="343"/>
      <c r="K75" s="343"/>
      <c r="L75" s="343"/>
      <c r="M75" s="345"/>
      <c r="N75" s="343"/>
      <c r="O75" s="343"/>
      <c r="P75" s="343"/>
      <c r="Q75" s="343"/>
      <c r="R75" s="346" t="s">
        <v>547</v>
      </c>
      <c r="S75" s="343" t="s">
        <v>139</v>
      </c>
      <c r="T75" s="348"/>
      <c r="U75" s="294"/>
      <c r="V75" s="294"/>
      <c r="W75" s="311"/>
      <c r="X75" s="575"/>
    </row>
    <row r="76" spans="1:28" ht="32.25" customHeight="1" x14ac:dyDescent="0.2">
      <c r="A76" s="343"/>
      <c r="B76" s="343"/>
      <c r="C76" s="346"/>
      <c r="D76" s="343"/>
      <c r="E76" s="343"/>
      <c r="F76" s="343"/>
      <c r="G76" s="346"/>
      <c r="H76" s="345"/>
      <c r="I76" s="343"/>
      <c r="J76" s="343"/>
      <c r="K76" s="343"/>
      <c r="L76" s="343"/>
      <c r="M76" s="345"/>
      <c r="N76" s="343"/>
      <c r="O76" s="343"/>
      <c r="P76" s="343"/>
      <c r="Q76" s="343"/>
      <c r="R76" s="346" t="s">
        <v>548</v>
      </c>
      <c r="S76" s="343" t="s">
        <v>139</v>
      </c>
      <c r="T76" s="348"/>
      <c r="U76" s="294"/>
      <c r="V76" s="294"/>
      <c r="W76" s="311"/>
      <c r="X76" s="575"/>
    </row>
    <row r="77" spans="1:28" ht="32.25" customHeight="1" x14ac:dyDescent="0.2">
      <c r="A77" s="343"/>
      <c r="B77" s="343"/>
      <c r="C77" s="346"/>
      <c r="D77" s="343"/>
      <c r="E77" s="343"/>
      <c r="F77" s="343"/>
      <c r="G77" s="346"/>
      <c r="H77" s="345"/>
      <c r="I77" s="343"/>
      <c r="J77" s="343"/>
      <c r="K77" s="343"/>
      <c r="L77" s="343"/>
      <c r="M77" s="345"/>
      <c r="N77" s="343"/>
      <c r="O77" s="343"/>
      <c r="P77" s="343"/>
      <c r="Q77" s="343"/>
      <c r="R77" s="346" t="s">
        <v>461</v>
      </c>
      <c r="S77" s="343" t="s">
        <v>139</v>
      </c>
      <c r="T77" s="348"/>
      <c r="U77" s="294"/>
      <c r="V77" s="294"/>
      <c r="W77" s="311"/>
      <c r="X77" s="575"/>
    </row>
    <row r="78" spans="1:28" ht="32.25" customHeight="1" x14ac:dyDescent="0.2">
      <c r="A78" s="343">
        <v>13</v>
      </c>
      <c r="B78" s="340" t="s">
        <v>167</v>
      </c>
      <c r="C78" s="376" t="s">
        <v>463</v>
      </c>
      <c r="D78" s="343" t="s">
        <v>2069</v>
      </c>
      <c r="E78" s="346"/>
      <c r="F78" s="343" t="s">
        <v>2070</v>
      </c>
      <c r="G78" s="352">
        <v>44573</v>
      </c>
      <c r="H78" s="345" t="s">
        <v>2071</v>
      </c>
      <c r="I78" s="343" t="s">
        <v>2551</v>
      </c>
      <c r="J78" s="343" t="s">
        <v>2467</v>
      </c>
      <c r="K78" s="343" t="s">
        <v>2446</v>
      </c>
      <c r="L78" s="343" t="s">
        <v>21</v>
      </c>
      <c r="M78" s="345"/>
      <c r="N78" s="343"/>
      <c r="O78" s="343"/>
      <c r="P78" s="343"/>
      <c r="Q78" s="343" t="s">
        <v>73</v>
      </c>
      <c r="R78" s="344"/>
      <c r="S78" s="344"/>
      <c r="T78" s="342"/>
      <c r="U78" s="294" t="s">
        <v>2470</v>
      </c>
      <c r="V78" s="294" t="s">
        <v>2462</v>
      </c>
      <c r="W78" s="294"/>
      <c r="X78" s="554" t="s">
        <v>2603</v>
      </c>
      <c r="Y78" s="290">
        <v>1</v>
      </c>
      <c r="Z78" s="290">
        <v>1</v>
      </c>
      <c r="AB78" s="290">
        <v>16</v>
      </c>
    </row>
    <row r="79" spans="1:28" ht="32.25" customHeight="1" x14ac:dyDescent="0.2">
      <c r="A79" s="343"/>
      <c r="B79" s="343"/>
      <c r="C79" s="346"/>
      <c r="D79" s="343"/>
      <c r="E79" s="343"/>
      <c r="F79" s="343"/>
      <c r="G79" s="346"/>
      <c r="H79" s="345"/>
      <c r="I79" s="343"/>
      <c r="J79" s="343"/>
      <c r="K79" s="343"/>
      <c r="L79" s="343"/>
      <c r="M79" s="345"/>
      <c r="N79" s="343"/>
      <c r="O79" s="343"/>
      <c r="P79" s="343"/>
      <c r="Q79" s="343"/>
      <c r="R79" s="346" t="s">
        <v>2074</v>
      </c>
      <c r="S79" s="343" t="s">
        <v>213</v>
      </c>
      <c r="T79" s="348" t="s">
        <v>2744</v>
      </c>
      <c r="U79" s="294"/>
      <c r="V79" s="294"/>
      <c r="W79" s="294"/>
      <c r="X79" s="554"/>
    </row>
    <row r="80" spans="1:28" ht="32.25" customHeight="1" x14ac:dyDescent="0.2">
      <c r="A80" s="343"/>
      <c r="B80" s="343"/>
      <c r="C80" s="346"/>
      <c r="D80" s="343"/>
      <c r="E80" s="343"/>
      <c r="F80" s="343"/>
      <c r="G80" s="346"/>
      <c r="H80" s="345"/>
      <c r="I80" s="343"/>
      <c r="J80" s="343"/>
      <c r="K80" s="343"/>
      <c r="L80" s="343"/>
      <c r="M80" s="345"/>
      <c r="N80" s="343"/>
      <c r="O80" s="343"/>
      <c r="P80" s="343"/>
      <c r="Q80" s="343"/>
      <c r="R80" s="346" t="s">
        <v>2075</v>
      </c>
      <c r="S80" s="343" t="s">
        <v>139</v>
      </c>
      <c r="T80" s="348"/>
      <c r="U80" s="294"/>
      <c r="V80" s="294"/>
      <c r="W80" s="294"/>
      <c r="X80" s="554"/>
    </row>
    <row r="81" spans="1:28" ht="32.25" customHeight="1" x14ac:dyDescent="0.2">
      <c r="A81" s="340">
        <v>14</v>
      </c>
      <c r="B81" s="340" t="s">
        <v>167</v>
      </c>
      <c r="C81" s="344" t="s">
        <v>275</v>
      </c>
      <c r="D81" s="343" t="s">
        <v>276</v>
      </c>
      <c r="E81" s="346"/>
      <c r="F81" s="343" t="s">
        <v>315</v>
      </c>
      <c r="G81" s="346" t="s">
        <v>844</v>
      </c>
      <c r="H81" s="345" t="s">
        <v>772</v>
      </c>
      <c r="I81" s="343" t="s">
        <v>2588</v>
      </c>
      <c r="J81" s="343" t="s">
        <v>2467</v>
      </c>
      <c r="K81" s="343" t="s">
        <v>2446</v>
      </c>
      <c r="L81" s="343" t="s">
        <v>21</v>
      </c>
      <c r="M81" s="345"/>
      <c r="N81" s="343"/>
      <c r="O81" s="343"/>
      <c r="P81" s="343"/>
      <c r="Q81" s="343" t="s">
        <v>73</v>
      </c>
      <c r="R81" s="344"/>
      <c r="S81" s="344"/>
      <c r="T81" s="342"/>
      <c r="U81" s="294" t="s">
        <v>316</v>
      </c>
      <c r="V81" s="294" t="s">
        <v>2462</v>
      </c>
      <c r="W81" s="294"/>
      <c r="X81" s="554" t="s">
        <v>2604</v>
      </c>
      <c r="Y81" s="290">
        <v>1</v>
      </c>
      <c r="Z81" s="290">
        <v>1</v>
      </c>
      <c r="AB81" s="290">
        <v>17</v>
      </c>
    </row>
    <row r="82" spans="1:28" ht="32.25" customHeight="1" x14ac:dyDescent="0.2">
      <c r="A82" s="343"/>
      <c r="B82" s="343"/>
      <c r="C82" s="346"/>
      <c r="D82" s="343"/>
      <c r="E82" s="343"/>
      <c r="F82" s="343"/>
      <c r="G82" s="346"/>
      <c r="H82" s="345"/>
      <c r="I82" s="343"/>
      <c r="J82" s="343"/>
      <c r="K82" s="343"/>
      <c r="L82" s="343"/>
      <c r="M82" s="345"/>
      <c r="N82" s="343"/>
      <c r="O82" s="343"/>
      <c r="P82" s="343"/>
      <c r="Q82" s="343"/>
      <c r="R82" s="346" t="s">
        <v>318</v>
      </c>
      <c r="S82" s="343" t="s">
        <v>137</v>
      </c>
      <c r="T82" s="348" t="s">
        <v>2745</v>
      </c>
      <c r="U82" s="294"/>
      <c r="V82" s="294"/>
      <c r="W82" s="294"/>
      <c r="X82" s="554"/>
    </row>
    <row r="83" spans="1:28" ht="32.25" customHeight="1" x14ac:dyDescent="0.2">
      <c r="A83" s="343"/>
      <c r="B83" s="343"/>
      <c r="C83" s="346"/>
      <c r="D83" s="343"/>
      <c r="E83" s="343"/>
      <c r="F83" s="343"/>
      <c r="G83" s="346"/>
      <c r="H83" s="345"/>
      <c r="I83" s="343"/>
      <c r="J83" s="343"/>
      <c r="K83" s="343"/>
      <c r="L83" s="343"/>
      <c r="M83" s="345"/>
      <c r="N83" s="343"/>
      <c r="O83" s="343"/>
      <c r="P83" s="343"/>
      <c r="Q83" s="343"/>
      <c r="R83" s="346" t="s">
        <v>319</v>
      </c>
      <c r="S83" s="343" t="s">
        <v>314</v>
      </c>
      <c r="T83" s="348" t="s">
        <v>2746</v>
      </c>
      <c r="U83" s="294"/>
      <c r="V83" s="294"/>
      <c r="W83" s="294"/>
      <c r="X83" s="554"/>
    </row>
    <row r="84" spans="1:28" ht="32.25" customHeight="1" x14ac:dyDescent="0.2">
      <c r="A84" s="343"/>
      <c r="B84" s="343"/>
      <c r="C84" s="346"/>
      <c r="D84" s="343"/>
      <c r="E84" s="343"/>
      <c r="F84" s="343"/>
      <c r="G84" s="346"/>
      <c r="H84" s="345"/>
      <c r="I84" s="343"/>
      <c r="J84" s="343"/>
      <c r="K84" s="343"/>
      <c r="L84" s="343"/>
      <c r="M84" s="345"/>
      <c r="N84" s="343"/>
      <c r="O84" s="343"/>
      <c r="P84" s="343"/>
      <c r="Q84" s="343"/>
      <c r="R84" s="346" t="s">
        <v>320</v>
      </c>
      <c r="S84" s="343" t="s">
        <v>314</v>
      </c>
      <c r="T84" s="348"/>
      <c r="U84" s="294"/>
      <c r="V84" s="294"/>
      <c r="W84" s="294"/>
      <c r="X84" s="554"/>
    </row>
    <row r="85" spans="1:28" ht="32.25" customHeight="1" x14ac:dyDescent="0.2">
      <c r="A85" s="343"/>
      <c r="B85" s="344"/>
      <c r="C85" s="344"/>
      <c r="D85" s="343"/>
      <c r="E85" s="343"/>
      <c r="F85" s="343"/>
      <c r="G85" s="343"/>
      <c r="H85" s="345"/>
      <c r="I85" s="343"/>
      <c r="J85" s="343"/>
      <c r="K85" s="343"/>
      <c r="L85" s="343"/>
      <c r="M85" s="345"/>
      <c r="N85" s="343"/>
      <c r="O85" s="343"/>
      <c r="P85" s="343"/>
      <c r="Q85" s="343"/>
      <c r="R85" s="344"/>
      <c r="S85" s="344"/>
      <c r="T85" s="342"/>
      <c r="U85" s="294"/>
      <c r="V85" s="294"/>
      <c r="W85" s="294"/>
      <c r="X85" s="294"/>
    </row>
    <row r="86" spans="1:28" ht="32.25" customHeight="1" x14ac:dyDescent="0.2">
      <c r="A86" s="343">
        <v>15</v>
      </c>
      <c r="B86" s="340" t="s">
        <v>167</v>
      </c>
      <c r="C86" s="344" t="s">
        <v>273</v>
      </c>
      <c r="D86" s="343" t="str">
        <f>VLOOKUP(C86,'DS KH tình Sở'!$E$16:$F$458,2,FALSE)</f>
        <v>0973828919</v>
      </c>
      <c r="E86" s="346"/>
      <c r="F86" s="343" t="str">
        <f>VLOOKUP(C86,'DS KH tình Sở'!$E$16:$G$455,3,FALSE)</f>
        <v>035194006746</v>
      </c>
      <c r="G86" s="343" t="str">
        <f>VLOOKUP(C86,'DS KH tình Sở'!$E$16:$H$454,4,FALSE)</f>
        <v>28/09/2021</v>
      </c>
      <c r="H86" s="345" t="str">
        <f>VLOOKUP(C86,'DS KH tình Sở'!$E$16:$I$454,5,FALSE)</f>
        <v>Cục cảnh sát QLHC và TTXH</v>
      </c>
      <c r="I86" s="343"/>
      <c r="J86" s="343" t="s">
        <v>2537</v>
      </c>
      <c r="K86" s="343" t="s">
        <v>2446</v>
      </c>
      <c r="L86" s="343" t="s">
        <v>21</v>
      </c>
      <c r="M86" s="345"/>
      <c r="N86" s="343"/>
      <c r="O86" s="343"/>
      <c r="P86" s="343"/>
      <c r="Q86" s="343" t="str">
        <f>VLOOKUP(C86,'DS KH tình Sở'!$E$16:$J$453,6,FALSE)</f>
        <v>Công nhân</v>
      </c>
      <c r="R86" s="344"/>
      <c r="S86" s="344"/>
      <c r="T86" s="342"/>
      <c r="U86" s="294" t="s">
        <v>2493</v>
      </c>
      <c r="V86" s="294" t="s">
        <v>2462</v>
      </c>
      <c r="W86" s="294"/>
      <c r="X86" s="554" t="s">
        <v>2605</v>
      </c>
      <c r="Y86" s="290">
        <v>1</v>
      </c>
      <c r="Z86" s="290">
        <v>1</v>
      </c>
      <c r="AB86" s="290">
        <v>18</v>
      </c>
    </row>
    <row r="87" spans="1:28" ht="32.25" customHeight="1" x14ac:dyDescent="0.2">
      <c r="A87" s="343"/>
      <c r="B87" s="343"/>
      <c r="C87" s="346"/>
      <c r="D87" s="343"/>
      <c r="E87" s="343"/>
      <c r="F87" s="343"/>
      <c r="G87" s="343"/>
      <c r="H87" s="345"/>
      <c r="I87" s="343"/>
      <c r="J87" s="343"/>
      <c r="K87" s="343"/>
      <c r="L87" s="343"/>
      <c r="M87" s="345"/>
      <c r="N87" s="343"/>
      <c r="O87" s="343"/>
      <c r="P87" s="343"/>
      <c r="Q87" s="343"/>
      <c r="R87" s="346" t="s">
        <v>2657</v>
      </c>
      <c r="S87" s="343" t="s">
        <v>2658</v>
      </c>
      <c r="T87" s="348" t="s">
        <v>2747</v>
      </c>
      <c r="U87" s="294"/>
      <c r="V87" s="294"/>
      <c r="W87" s="294"/>
      <c r="X87" s="554"/>
    </row>
    <row r="88" spans="1:28" ht="32.25" customHeight="1" x14ac:dyDescent="0.2">
      <c r="A88" s="343"/>
      <c r="B88" s="343"/>
      <c r="C88" s="346"/>
      <c r="D88" s="343"/>
      <c r="E88" s="343"/>
      <c r="F88" s="343"/>
      <c r="G88" s="343"/>
      <c r="H88" s="345"/>
      <c r="I88" s="343"/>
      <c r="J88" s="343"/>
      <c r="K88" s="343"/>
      <c r="L88" s="343"/>
      <c r="M88" s="345"/>
      <c r="N88" s="343"/>
      <c r="O88" s="343"/>
      <c r="P88" s="343"/>
      <c r="Q88" s="343"/>
      <c r="R88" s="346" t="s">
        <v>313</v>
      </c>
      <c r="S88" s="343" t="s">
        <v>312</v>
      </c>
      <c r="T88" s="348"/>
      <c r="U88" s="294"/>
      <c r="V88" s="294"/>
      <c r="W88" s="294"/>
      <c r="X88" s="554"/>
    </row>
    <row r="89" spans="1:28" ht="32.25" customHeight="1" x14ac:dyDescent="0.2">
      <c r="A89" s="343"/>
      <c r="B89" s="343"/>
      <c r="C89" s="346"/>
      <c r="D89" s="343"/>
      <c r="E89" s="343"/>
      <c r="F89" s="343"/>
      <c r="G89" s="343"/>
      <c r="H89" s="345"/>
      <c r="I89" s="343"/>
      <c r="J89" s="343"/>
      <c r="K89" s="343"/>
      <c r="L89" s="343"/>
      <c r="M89" s="345"/>
      <c r="N89" s="343"/>
      <c r="O89" s="343"/>
      <c r="P89" s="343"/>
      <c r="Q89" s="343"/>
      <c r="R89" s="346" t="s">
        <v>309</v>
      </c>
      <c r="S89" s="343" t="s">
        <v>314</v>
      </c>
      <c r="T89" s="348"/>
      <c r="U89" s="294"/>
      <c r="V89" s="294"/>
      <c r="W89" s="294"/>
      <c r="X89" s="554"/>
    </row>
    <row r="90" spans="1:28" ht="32.25" customHeight="1" x14ac:dyDescent="0.2">
      <c r="A90" s="343"/>
      <c r="B90" s="343"/>
      <c r="C90" s="346"/>
      <c r="D90" s="343"/>
      <c r="E90" s="343"/>
      <c r="F90" s="343"/>
      <c r="G90" s="343"/>
      <c r="H90" s="345"/>
      <c r="I90" s="343"/>
      <c r="J90" s="343"/>
      <c r="K90" s="343"/>
      <c r="L90" s="343"/>
      <c r="M90" s="345"/>
      <c r="N90" s="343"/>
      <c r="O90" s="343"/>
      <c r="P90" s="343"/>
      <c r="Q90" s="343"/>
      <c r="R90" s="346" t="s">
        <v>311</v>
      </c>
      <c r="S90" s="343" t="s">
        <v>310</v>
      </c>
      <c r="T90" s="348"/>
      <c r="U90" s="294"/>
      <c r="V90" s="294"/>
      <c r="W90" s="294"/>
      <c r="X90" s="325"/>
    </row>
    <row r="91" spans="1:28" ht="32.25" customHeight="1" x14ac:dyDescent="0.2">
      <c r="A91" s="343">
        <v>16</v>
      </c>
      <c r="B91" s="340" t="s">
        <v>167</v>
      </c>
      <c r="C91" s="344" t="s">
        <v>269</v>
      </c>
      <c r="D91" s="343" t="s">
        <v>270</v>
      </c>
      <c r="E91" s="343" t="s">
        <v>340</v>
      </c>
      <c r="F91" s="343"/>
      <c r="G91" s="346" t="s">
        <v>849</v>
      </c>
      <c r="H91" s="345" t="s">
        <v>787</v>
      </c>
      <c r="I91" s="343" t="s">
        <v>2552</v>
      </c>
      <c r="J91" s="343" t="s">
        <v>2537</v>
      </c>
      <c r="K91" s="343" t="s">
        <v>2446</v>
      </c>
      <c r="L91" s="343" t="s">
        <v>21</v>
      </c>
      <c r="M91" s="345"/>
      <c r="N91" s="343"/>
      <c r="O91" s="343"/>
      <c r="P91" s="343"/>
      <c r="Q91" s="343" t="s">
        <v>73</v>
      </c>
      <c r="R91" s="344"/>
      <c r="S91" s="344"/>
      <c r="T91" s="342"/>
      <c r="U91" s="294" t="s">
        <v>2494</v>
      </c>
      <c r="V91" s="294" t="s">
        <v>2462</v>
      </c>
      <c r="W91" s="294"/>
      <c r="X91" s="554" t="s">
        <v>2606</v>
      </c>
      <c r="Y91" s="290">
        <v>1</v>
      </c>
      <c r="Z91" s="290">
        <v>1</v>
      </c>
      <c r="AB91" s="290">
        <v>19</v>
      </c>
    </row>
    <row r="92" spans="1:28" ht="32.25" customHeight="1" x14ac:dyDescent="0.2">
      <c r="A92" s="343"/>
      <c r="B92" s="343"/>
      <c r="C92" s="346"/>
      <c r="D92" s="343"/>
      <c r="E92" s="343"/>
      <c r="F92" s="343"/>
      <c r="G92" s="346"/>
      <c r="H92" s="345"/>
      <c r="I92" s="343"/>
      <c r="J92" s="343"/>
      <c r="K92" s="343"/>
      <c r="L92" s="343"/>
      <c r="M92" s="345"/>
      <c r="N92" s="343"/>
      <c r="O92" s="343"/>
      <c r="P92" s="343"/>
      <c r="Q92" s="343"/>
      <c r="R92" s="346" t="s">
        <v>343</v>
      </c>
      <c r="S92" s="343" t="s">
        <v>137</v>
      </c>
      <c r="T92" s="348">
        <v>168359335</v>
      </c>
      <c r="U92" s="294"/>
      <c r="V92" s="294"/>
      <c r="W92" s="294"/>
      <c r="X92" s="554"/>
    </row>
    <row r="93" spans="1:28" ht="32.25" customHeight="1" x14ac:dyDescent="0.2">
      <c r="A93" s="343"/>
      <c r="B93" s="343"/>
      <c r="C93" s="346"/>
      <c r="D93" s="343"/>
      <c r="E93" s="343"/>
      <c r="F93" s="343"/>
      <c r="G93" s="346"/>
      <c r="H93" s="345"/>
      <c r="I93" s="343"/>
      <c r="J93" s="343"/>
      <c r="K93" s="343"/>
      <c r="L93" s="343"/>
      <c r="M93" s="345"/>
      <c r="N93" s="343"/>
      <c r="O93" s="343"/>
      <c r="P93" s="343"/>
      <c r="Q93" s="343"/>
      <c r="R93" s="346" t="s">
        <v>2659</v>
      </c>
      <c r="S93" s="343" t="s">
        <v>314</v>
      </c>
      <c r="T93" s="348"/>
      <c r="U93" s="294"/>
      <c r="V93" s="294"/>
      <c r="W93" s="294"/>
      <c r="X93" s="554"/>
    </row>
    <row r="94" spans="1:28" ht="32.25" customHeight="1" x14ac:dyDescent="0.2">
      <c r="A94" s="343"/>
      <c r="B94" s="343"/>
      <c r="C94" s="346"/>
      <c r="D94" s="343"/>
      <c r="E94" s="343"/>
      <c r="F94" s="343"/>
      <c r="G94" s="346"/>
      <c r="H94" s="345"/>
      <c r="I94" s="343"/>
      <c r="J94" s="343"/>
      <c r="K94" s="343"/>
      <c r="L94" s="343"/>
      <c r="M94" s="345"/>
      <c r="N94" s="343"/>
      <c r="O94" s="343"/>
      <c r="P94" s="343"/>
      <c r="Q94" s="343"/>
      <c r="R94" s="346" t="s">
        <v>345</v>
      </c>
      <c r="S94" s="343" t="s">
        <v>314</v>
      </c>
      <c r="T94" s="348"/>
      <c r="U94" s="294"/>
      <c r="V94" s="294"/>
      <c r="W94" s="294"/>
      <c r="X94" s="554"/>
    </row>
    <row r="95" spans="1:28" ht="32.25" customHeight="1" x14ac:dyDescent="0.2">
      <c r="A95" s="343">
        <v>17</v>
      </c>
      <c r="B95" s="340" t="s">
        <v>167</v>
      </c>
      <c r="C95" s="344" t="s">
        <v>12</v>
      </c>
      <c r="D95" s="343" t="s">
        <v>2302</v>
      </c>
      <c r="E95" s="346"/>
      <c r="F95" s="343" t="s">
        <v>394</v>
      </c>
      <c r="G95" s="346" t="s">
        <v>856</v>
      </c>
      <c r="H95" s="345" t="s">
        <v>778</v>
      </c>
      <c r="I95" s="343" t="s">
        <v>2553</v>
      </c>
      <c r="J95" s="343" t="s">
        <v>2537</v>
      </c>
      <c r="K95" s="343" t="s">
        <v>2446</v>
      </c>
      <c r="L95" s="343" t="s">
        <v>21</v>
      </c>
      <c r="M95" s="345"/>
      <c r="N95" s="343"/>
      <c r="O95" s="343"/>
      <c r="P95" s="343"/>
      <c r="Q95" s="343" t="s">
        <v>73</v>
      </c>
      <c r="R95" s="344"/>
      <c r="S95" s="344"/>
      <c r="T95" s="342"/>
      <c r="U95" s="294"/>
      <c r="V95" s="294"/>
      <c r="W95" s="294"/>
      <c r="X95" s="554" t="s">
        <v>2607</v>
      </c>
      <c r="Y95" s="290">
        <v>1</v>
      </c>
      <c r="Z95" s="290">
        <v>1</v>
      </c>
      <c r="AB95" s="290">
        <v>20</v>
      </c>
    </row>
    <row r="96" spans="1:28" ht="32.25" customHeight="1" x14ac:dyDescent="0.2">
      <c r="A96" s="343"/>
      <c r="B96" s="346"/>
      <c r="C96" s="346"/>
      <c r="D96" s="343"/>
      <c r="E96" s="343"/>
      <c r="F96" s="343"/>
      <c r="G96" s="346"/>
      <c r="H96" s="345"/>
      <c r="I96" s="343"/>
      <c r="J96" s="343"/>
      <c r="K96" s="343"/>
      <c r="L96" s="343"/>
      <c r="M96" s="345"/>
      <c r="N96" s="343"/>
      <c r="O96" s="343"/>
      <c r="P96" s="343"/>
      <c r="Q96" s="343"/>
      <c r="R96" s="346" t="s">
        <v>396</v>
      </c>
      <c r="S96" s="343" t="s">
        <v>137</v>
      </c>
      <c r="T96" s="348">
        <v>35090004195</v>
      </c>
      <c r="U96" s="294"/>
      <c r="V96" s="294"/>
      <c r="W96" s="294"/>
      <c r="X96" s="554"/>
    </row>
    <row r="97" spans="1:28" ht="32.25" customHeight="1" x14ac:dyDescent="0.2">
      <c r="A97" s="343"/>
      <c r="B97" s="346"/>
      <c r="C97" s="346"/>
      <c r="D97" s="343"/>
      <c r="E97" s="343"/>
      <c r="F97" s="343"/>
      <c r="G97" s="346"/>
      <c r="H97" s="345"/>
      <c r="I97" s="343"/>
      <c r="J97" s="343"/>
      <c r="K97" s="343"/>
      <c r="L97" s="343"/>
      <c r="M97" s="345"/>
      <c r="N97" s="343"/>
      <c r="O97" s="343"/>
      <c r="P97" s="343"/>
      <c r="Q97" s="343"/>
      <c r="R97" s="346" t="s">
        <v>397</v>
      </c>
      <c r="S97" s="343" t="s">
        <v>314</v>
      </c>
      <c r="T97" s="348"/>
      <c r="U97" s="294"/>
      <c r="V97" s="294"/>
      <c r="W97" s="294"/>
      <c r="X97" s="554"/>
    </row>
    <row r="98" spans="1:28" ht="32.25" customHeight="1" x14ac:dyDescent="0.2">
      <c r="A98" s="343">
        <v>18</v>
      </c>
      <c r="B98" s="340" t="s">
        <v>167</v>
      </c>
      <c r="C98" s="344" t="s">
        <v>2254</v>
      </c>
      <c r="D98" s="343" t="s">
        <v>2261</v>
      </c>
      <c r="E98" s="346"/>
      <c r="F98" s="343" t="s">
        <v>2255</v>
      </c>
      <c r="G98" s="352">
        <v>44424</v>
      </c>
      <c r="H98" s="345" t="s">
        <v>2071</v>
      </c>
      <c r="I98" s="343" t="s">
        <v>2554</v>
      </c>
      <c r="J98" s="343" t="s">
        <v>2537</v>
      </c>
      <c r="K98" s="343" t="s">
        <v>2446</v>
      </c>
      <c r="L98" s="343" t="s">
        <v>21</v>
      </c>
      <c r="M98" s="345"/>
      <c r="N98" s="343"/>
      <c r="O98" s="343"/>
      <c r="P98" s="343"/>
      <c r="Q98" s="343" t="s">
        <v>73</v>
      </c>
      <c r="R98" s="344"/>
      <c r="S98" s="344"/>
      <c r="T98" s="342"/>
      <c r="U98" s="294" t="s">
        <v>2495</v>
      </c>
      <c r="V98" s="294"/>
      <c r="W98" s="294"/>
      <c r="X98" s="554" t="s">
        <v>2608</v>
      </c>
      <c r="Y98" s="290">
        <v>1</v>
      </c>
      <c r="AB98" s="290">
        <v>21</v>
      </c>
    </row>
    <row r="99" spans="1:28" ht="32.25" customHeight="1" x14ac:dyDescent="0.2">
      <c r="A99" s="343"/>
      <c r="B99" s="343"/>
      <c r="C99" s="346"/>
      <c r="D99" s="343"/>
      <c r="E99" s="343"/>
      <c r="F99" s="343"/>
      <c r="G99" s="346"/>
      <c r="H99" s="345"/>
      <c r="I99" s="343"/>
      <c r="J99" s="343"/>
      <c r="K99" s="343"/>
      <c r="L99" s="343"/>
      <c r="M99" s="345"/>
      <c r="N99" s="343"/>
      <c r="O99" s="343"/>
      <c r="P99" s="343"/>
      <c r="Q99" s="343"/>
      <c r="R99" s="346" t="s">
        <v>2660</v>
      </c>
      <c r="S99" s="343" t="s">
        <v>238</v>
      </c>
      <c r="T99" s="348" t="s">
        <v>2748</v>
      </c>
      <c r="U99" s="294"/>
      <c r="V99" s="294"/>
      <c r="W99" s="294"/>
      <c r="X99" s="554"/>
    </row>
    <row r="100" spans="1:28" ht="32.25" customHeight="1" x14ac:dyDescent="0.2">
      <c r="A100" s="343"/>
      <c r="B100" s="343"/>
      <c r="C100" s="346"/>
      <c r="D100" s="343"/>
      <c r="E100" s="343"/>
      <c r="F100" s="343"/>
      <c r="G100" s="346"/>
      <c r="H100" s="345"/>
      <c r="I100" s="343"/>
      <c r="J100" s="343"/>
      <c r="K100" s="343"/>
      <c r="L100" s="343"/>
      <c r="M100" s="345"/>
      <c r="N100" s="343"/>
      <c r="O100" s="343"/>
      <c r="P100" s="343"/>
      <c r="Q100" s="343"/>
      <c r="R100" s="346" t="s">
        <v>2259</v>
      </c>
      <c r="S100" s="343" t="s">
        <v>250</v>
      </c>
      <c r="T100" s="348" t="s">
        <v>2749</v>
      </c>
      <c r="U100" s="294"/>
      <c r="V100" s="294"/>
      <c r="W100" s="294"/>
      <c r="X100" s="554"/>
    </row>
    <row r="101" spans="1:28" ht="32.25" customHeight="1" x14ac:dyDescent="0.2">
      <c r="A101" s="343"/>
      <c r="B101" s="343"/>
      <c r="C101" s="346"/>
      <c r="D101" s="343"/>
      <c r="E101" s="343"/>
      <c r="F101" s="343"/>
      <c r="G101" s="346"/>
      <c r="H101" s="345"/>
      <c r="I101" s="343"/>
      <c r="J101" s="343"/>
      <c r="K101" s="343"/>
      <c r="L101" s="343"/>
      <c r="M101" s="345"/>
      <c r="N101" s="343"/>
      <c r="O101" s="343"/>
      <c r="P101" s="343"/>
      <c r="Q101" s="343"/>
      <c r="R101" s="346" t="s">
        <v>2260</v>
      </c>
      <c r="S101" s="343" t="s">
        <v>1271</v>
      </c>
      <c r="T101" s="348" t="s">
        <v>2750</v>
      </c>
      <c r="U101" s="294"/>
      <c r="V101" s="294"/>
      <c r="W101" s="294"/>
      <c r="X101" s="554"/>
    </row>
    <row r="102" spans="1:28" ht="32.25" customHeight="1" x14ac:dyDescent="0.2">
      <c r="A102" s="343">
        <v>19</v>
      </c>
      <c r="B102" s="340" t="s">
        <v>167</v>
      </c>
      <c r="C102" s="344" t="s">
        <v>182</v>
      </c>
      <c r="D102" s="343" t="str">
        <f>VLOOKUP(C102,'DS KH tình Sở'!$E$16:$F$458,2,FALSE)</f>
        <v>0969991266</v>
      </c>
      <c r="E102" s="346"/>
      <c r="F102" s="343" t="str">
        <f>VLOOKUP(C102,'DS KH tình Sở'!$E$16:$G$455,3,FALSE)</f>
        <v>035200005645</v>
      </c>
      <c r="G102" s="343" t="str">
        <f>VLOOKUP(C102,'DS KH tình Sở'!$E$16:$H$454,4,FALSE)</f>
        <v>19/11/2020</v>
      </c>
      <c r="H102" s="345" t="str">
        <f>VLOOKUP(C102,'DS KH tình Sở'!$E$16:$I$454,5,FALSE)</f>
        <v>Cục cảnh sát QLHC và TTXH</v>
      </c>
      <c r="I102" s="343" t="s">
        <v>2556</v>
      </c>
      <c r="J102" s="343" t="s">
        <v>2555</v>
      </c>
      <c r="K102" s="343" t="s">
        <v>2446</v>
      </c>
      <c r="L102" s="343" t="s">
        <v>21</v>
      </c>
      <c r="M102" s="345"/>
      <c r="N102" s="343"/>
      <c r="O102" s="343"/>
      <c r="P102" s="343"/>
      <c r="Q102" s="343" t="str">
        <f>VLOOKUP(C102,'DS KH tình Sở'!$E$16:$J$453,6,FALSE)</f>
        <v>Công nhân</v>
      </c>
      <c r="R102" s="344"/>
      <c r="S102" s="344"/>
      <c r="T102" s="342"/>
      <c r="U102" s="294" t="s">
        <v>2491</v>
      </c>
      <c r="V102" s="294" t="s">
        <v>2481</v>
      </c>
      <c r="W102" s="294" t="s">
        <v>2492</v>
      </c>
      <c r="X102" s="554" t="s">
        <v>2609</v>
      </c>
      <c r="Y102" s="290">
        <v>1</v>
      </c>
      <c r="AB102" s="290">
        <v>22</v>
      </c>
    </row>
    <row r="103" spans="1:28" ht="32.25" customHeight="1" x14ac:dyDescent="0.2">
      <c r="A103" s="343"/>
      <c r="B103" s="346"/>
      <c r="C103" s="346"/>
      <c r="D103" s="343"/>
      <c r="E103" s="343"/>
      <c r="F103" s="343"/>
      <c r="G103" s="343"/>
      <c r="H103" s="345"/>
      <c r="I103" s="343"/>
      <c r="J103" s="343"/>
      <c r="K103" s="343"/>
      <c r="L103" s="343"/>
      <c r="M103" s="345"/>
      <c r="N103" s="343"/>
      <c r="O103" s="343"/>
      <c r="P103" s="343"/>
      <c r="Q103" s="343"/>
      <c r="R103" s="346" t="s">
        <v>249</v>
      </c>
      <c r="S103" s="343" t="s">
        <v>238</v>
      </c>
      <c r="T103" s="348" t="s">
        <v>2751</v>
      </c>
      <c r="U103" s="294"/>
      <c r="V103" s="294"/>
      <c r="W103" s="294"/>
      <c r="X103" s="554"/>
    </row>
    <row r="104" spans="1:28" ht="32.25" customHeight="1" x14ac:dyDescent="0.2">
      <c r="A104" s="343"/>
      <c r="B104" s="346"/>
      <c r="C104" s="346"/>
      <c r="D104" s="343"/>
      <c r="E104" s="343"/>
      <c r="F104" s="343"/>
      <c r="G104" s="343"/>
      <c r="H104" s="345"/>
      <c r="I104" s="343"/>
      <c r="J104" s="343"/>
      <c r="K104" s="343"/>
      <c r="L104" s="343"/>
      <c r="M104" s="345"/>
      <c r="N104" s="343"/>
      <c r="O104" s="343"/>
      <c r="P104" s="343"/>
      <c r="Q104" s="343"/>
      <c r="R104" s="346" t="s">
        <v>339</v>
      </c>
      <c r="S104" s="343" t="s">
        <v>250</v>
      </c>
      <c r="T104" s="348" t="s">
        <v>2752</v>
      </c>
      <c r="U104" s="294"/>
      <c r="V104" s="294"/>
      <c r="W104" s="294"/>
      <c r="X104" s="554"/>
    </row>
    <row r="105" spans="1:28" ht="32.25" customHeight="1" x14ac:dyDescent="0.2">
      <c r="A105" s="343">
        <v>20</v>
      </c>
      <c r="B105" s="340" t="s">
        <v>167</v>
      </c>
      <c r="C105" s="344" t="s">
        <v>690</v>
      </c>
      <c r="D105" s="343" t="str">
        <f>VLOOKUP(C105,'DS KH tình Sở'!$E$16:$F$458,2,FALSE)</f>
        <v>0966567180</v>
      </c>
      <c r="E105" s="346"/>
      <c r="F105" s="343" t="str">
        <f>VLOOKUP(C105,'DS KH tình Sở'!$E$16:$G$455,3,FALSE)</f>
        <v>035092004309</v>
      </c>
      <c r="G105" s="343" t="str">
        <f>VLOOKUP(C105,'DS KH tình Sở'!$E$16:$H$454,4,FALSE)</f>
        <v>12/08/2021</v>
      </c>
      <c r="H105" s="345" t="str">
        <f>VLOOKUP(C105,'DS KH tình Sở'!$E$16:$I$454,5,FALSE)</f>
        <v>Cục cảnh sát QLHC và TTXH</v>
      </c>
      <c r="I105" s="343" t="s">
        <v>2699</v>
      </c>
      <c r="J105" s="343" t="s">
        <v>2555</v>
      </c>
      <c r="K105" s="343" t="s">
        <v>2446</v>
      </c>
      <c r="L105" s="343" t="s">
        <v>21</v>
      </c>
      <c r="M105" s="345"/>
      <c r="N105" s="343"/>
      <c r="O105" s="343"/>
      <c r="P105" s="343"/>
      <c r="Q105" s="343" t="str">
        <f>VLOOKUP(C105,'DS KH tình Sở'!$E$16:$J$453,6,FALSE)</f>
        <v>Công nhân</v>
      </c>
      <c r="R105" s="344"/>
      <c r="S105" s="344"/>
      <c r="T105" s="342"/>
      <c r="U105" s="294" t="s">
        <v>2482</v>
      </c>
      <c r="V105" s="294" t="s">
        <v>2481</v>
      </c>
      <c r="W105" s="294" t="s">
        <v>2483</v>
      </c>
      <c r="X105" s="558" t="s">
        <v>2621</v>
      </c>
      <c r="Y105" s="290" t="s">
        <v>2692</v>
      </c>
      <c r="AB105" s="290">
        <v>24</v>
      </c>
    </row>
    <row r="106" spans="1:28" ht="32.25" customHeight="1" x14ac:dyDescent="0.2">
      <c r="A106" s="343"/>
      <c r="B106" s="346"/>
      <c r="C106" s="346"/>
      <c r="D106" s="343"/>
      <c r="E106" s="343"/>
      <c r="F106" s="343"/>
      <c r="G106" s="343"/>
      <c r="H106" s="345"/>
      <c r="I106" s="343"/>
      <c r="J106" s="343"/>
      <c r="K106" s="343"/>
      <c r="L106" s="343"/>
      <c r="M106" s="345"/>
      <c r="N106" s="343"/>
      <c r="O106" s="343"/>
      <c r="P106" s="343"/>
      <c r="Q106" s="343"/>
      <c r="R106" s="346" t="s">
        <v>991</v>
      </c>
      <c r="S106" s="343" t="s">
        <v>238</v>
      </c>
      <c r="T106" s="348">
        <v>162242023</v>
      </c>
      <c r="U106" s="294"/>
      <c r="V106" s="294"/>
      <c r="W106" s="294"/>
      <c r="X106" s="558"/>
    </row>
    <row r="107" spans="1:28" ht="32.25" customHeight="1" x14ac:dyDescent="0.2">
      <c r="A107" s="343"/>
      <c r="B107" s="346"/>
      <c r="C107" s="346"/>
      <c r="D107" s="343"/>
      <c r="E107" s="343"/>
      <c r="F107" s="343"/>
      <c r="G107" s="343"/>
      <c r="H107" s="345"/>
      <c r="I107" s="343"/>
      <c r="J107" s="343"/>
      <c r="K107" s="343"/>
      <c r="L107" s="343"/>
      <c r="M107" s="345"/>
      <c r="N107" s="343"/>
      <c r="O107" s="343"/>
      <c r="P107" s="343"/>
      <c r="Q107" s="343"/>
      <c r="R107" s="346" t="s">
        <v>992</v>
      </c>
      <c r="S107" s="343" t="s">
        <v>250</v>
      </c>
      <c r="T107" s="348">
        <v>168297509</v>
      </c>
      <c r="U107" s="294"/>
      <c r="V107" s="294"/>
      <c r="W107" s="294"/>
      <c r="X107" s="558"/>
    </row>
    <row r="108" spans="1:28" ht="32.25" customHeight="1" x14ac:dyDescent="0.2">
      <c r="A108" s="343">
        <v>21</v>
      </c>
      <c r="B108" s="340" t="s">
        <v>167</v>
      </c>
      <c r="C108" s="344" t="s">
        <v>767</v>
      </c>
      <c r="D108" s="343" t="s">
        <v>67</v>
      </c>
      <c r="E108" s="343"/>
      <c r="F108" s="343">
        <v>26189008337</v>
      </c>
      <c r="G108" s="352">
        <v>44374</v>
      </c>
      <c r="H108" s="345" t="s">
        <v>772</v>
      </c>
      <c r="I108" s="343" t="s">
        <v>2556</v>
      </c>
      <c r="J108" s="343" t="s">
        <v>2555</v>
      </c>
      <c r="K108" s="343" t="s">
        <v>2446</v>
      </c>
      <c r="L108" s="343" t="s">
        <v>21</v>
      </c>
      <c r="M108" s="345"/>
      <c r="N108" s="343"/>
      <c r="O108" s="343"/>
      <c r="P108" s="343"/>
      <c r="Q108" s="343" t="s">
        <v>73</v>
      </c>
      <c r="R108" s="344"/>
      <c r="S108" s="344"/>
      <c r="T108" s="342"/>
      <c r="U108" s="294" t="s">
        <v>2484</v>
      </c>
      <c r="V108" s="294" t="s">
        <v>574</v>
      </c>
      <c r="W108" s="294" t="s">
        <v>2665</v>
      </c>
      <c r="X108" s="558" t="s">
        <v>2622</v>
      </c>
      <c r="Y108" s="290" t="s">
        <v>2692</v>
      </c>
      <c r="AB108" s="290">
        <v>25</v>
      </c>
    </row>
    <row r="109" spans="1:28" ht="32.25" customHeight="1" x14ac:dyDescent="0.2">
      <c r="A109" s="343"/>
      <c r="B109" s="346"/>
      <c r="C109" s="346"/>
      <c r="D109" s="343"/>
      <c r="E109" s="343"/>
      <c r="F109" s="343"/>
      <c r="G109" s="346"/>
      <c r="H109" s="345"/>
      <c r="I109" s="343"/>
      <c r="J109" s="343"/>
      <c r="K109" s="343"/>
      <c r="L109" s="343"/>
      <c r="M109" s="345"/>
      <c r="N109" s="343"/>
      <c r="O109" s="343"/>
      <c r="P109" s="343"/>
      <c r="Q109" s="343"/>
      <c r="R109" s="346" t="s">
        <v>990</v>
      </c>
      <c r="S109" s="343" t="s">
        <v>985</v>
      </c>
      <c r="T109" s="348" t="s">
        <v>2753</v>
      </c>
      <c r="U109" s="294"/>
      <c r="V109" s="294"/>
      <c r="W109" s="294"/>
      <c r="X109" s="558"/>
    </row>
    <row r="110" spans="1:28" ht="32.25" customHeight="1" x14ac:dyDescent="0.2">
      <c r="A110" s="343"/>
      <c r="B110" s="346"/>
      <c r="C110" s="346"/>
      <c r="D110" s="343"/>
      <c r="E110" s="343"/>
      <c r="F110" s="343"/>
      <c r="G110" s="346"/>
      <c r="H110" s="345"/>
      <c r="I110" s="343"/>
      <c r="J110" s="343"/>
      <c r="K110" s="343"/>
      <c r="L110" s="343"/>
      <c r="M110" s="345"/>
      <c r="N110" s="343"/>
      <c r="O110" s="343"/>
      <c r="P110" s="343"/>
      <c r="Q110" s="343"/>
      <c r="R110" s="346" t="s">
        <v>989</v>
      </c>
      <c r="S110" s="343" t="s">
        <v>312</v>
      </c>
      <c r="T110" s="348" t="s">
        <v>2754</v>
      </c>
      <c r="U110" s="294"/>
      <c r="V110" s="294"/>
      <c r="W110" s="294"/>
      <c r="X110" s="558"/>
    </row>
    <row r="111" spans="1:28" ht="32.25" customHeight="1" x14ac:dyDescent="0.2">
      <c r="A111" s="343"/>
      <c r="B111" s="346"/>
      <c r="C111" s="346"/>
      <c r="D111" s="343"/>
      <c r="E111" s="343"/>
      <c r="F111" s="343"/>
      <c r="G111" s="346"/>
      <c r="H111" s="345"/>
      <c r="I111" s="343"/>
      <c r="J111" s="343"/>
      <c r="K111" s="343"/>
      <c r="L111" s="343"/>
      <c r="M111" s="345"/>
      <c r="N111" s="343"/>
      <c r="O111" s="343"/>
      <c r="P111" s="343"/>
      <c r="Q111" s="343"/>
      <c r="R111" s="346" t="s">
        <v>988</v>
      </c>
      <c r="S111" s="343" t="s">
        <v>137</v>
      </c>
      <c r="T111" s="348">
        <v>168155710</v>
      </c>
      <c r="U111" s="294"/>
      <c r="V111" s="294"/>
      <c r="W111" s="294"/>
      <c r="X111" s="558"/>
    </row>
    <row r="112" spans="1:28" ht="32.25" customHeight="1" x14ac:dyDescent="0.2">
      <c r="A112" s="343"/>
      <c r="B112" s="346"/>
      <c r="C112" s="346"/>
      <c r="D112" s="343"/>
      <c r="E112" s="343"/>
      <c r="F112" s="343"/>
      <c r="G112" s="346"/>
      <c r="H112" s="345"/>
      <c r="I112" s="343"/>
      <c r="J112" s="343"/>
      <c r="K112" s="343"/>
      <c r="L112" s="343"/>
      <c r="M112" s="345"/>
      <c r="N112" s="343"/>
      <c r="O112" s="343"/>
      <c r="P112" s="343"/>
      <c r="Q112" s="343"/>
      <c r="R112" s="346" t="s">
        <v>987</v>
      </c>
      <c r="S112" s="343" t="s">
        <v>139</v>
      </c>
      <c r="T112" s="348"/>
      <c r="U112" s="294"/>
      <c r="V112" s="294"/>
      <c r="W112" s="294"/>
      <c r="X112" s="558"/>
    </row>
    <row r="113" spans="1:28" ht="32.25" customHeight="1" x14ac:dyDescent="0.2">
      <c r="A113" s="343"/>
      <c r="B113" s="346"/>
      <c r="C113" s="346"/>
      <c r="D113" s="343"/>
      <c r="E113" s="343"/>
      <c r="F113" s="343"/>
      <c r="G113" s="346"/>
      <c r="H113" s="345"/>
      <c r="I113" s="343"/>
      <c r="J113" s="343"/>
      <c r="K113" s="343"/>
      <c r="L113" s="343"/>
      <c r="M113" s="345"/>
      <c r="N113" s="343"/>
      <c r="O113" s="343"/>
      <c r="P113" s="343"/>
      <c r="Q113" s="343"/>
      <c r="R113" s="346" t="s">
        <v>986</v>
      </c>
      <c r="S113" s="343" t="s">
        <v>139</v>
      </c>
      <c r="T113" s="348"/>
      <c r="U113" s="294"/>
      <c r="V113" s="294"/>
      <c r="W113" s="294"/>
      <c r="X113" s="558"/>
    </row>
    <row r="114" spans="1:28" ht="32.25" customHeight="1" x14ac:dyDescent="0.2">
      <c r="A114" s="343">
        <v>22</v>
      </c>
      <c r="B114" s="340" t="s">
        <v>167</v>
      </c>
      <c r="C114" s="344" t="s">
        <v>302</v>
      </c>
      <c r="D114" s="343" t="str">
        <f>VLOOKUP(C114,'DS KH tình Sở'!$E$16:$F$458,2,FALSE)</f>
        <v>0915330668</v>
      </c>
      <c r="E114" s="346"/>
      <c r="F114" s="343" t="str">
        <f>VLOOKUP(C114,'DS KH tình Sở'!$E$16:$G$455,3,FALSE)</f>
        <v>035088008437</v>
      </c>
      <c r="G114" s="343" t="str">
        <f>VLOOKUP(C114,'DS KH tình Sở'!$E$16:$H$454,4,FALSE)</f>
        <v>10/05/2021</v>
      </c>
      <c r="H114" s="345" t="str">
        <f>VLOOKUP(C114,'DS KH tình Sở'!$E$16:$I$454,5,FALSE)</f>
        <v>Cục cảnh sát QLHC và TTXH</v>
      </c>
      <c r="I114" s="343" t="s">
        <v>2558</v>
      </c>
      <c r="J114" s="343" t="s">
        <v>2557</v>
      </c>
      <c r="K114" s="343" t="s">
        <v>2446</v>
      </c>
      <c r="L114" s="343" t="s">
        <v>21</v>
      </c>
      <c r="M114" s="345"/>
      <c r="N114" s="343"/>
      <c r="O114" s="343"/>
      <c r="P114" s="343"/>
      <c r="Q114" s="343" t="str">
        <f>VLOOKUP(C114,'DS KH tình Sở'!$E$16:$J$453,6,FALSE)</f>
        <v>Công nhân</v>
      </c>
      <c r="R114" s="344"/>
      <c r="S114" s="344"/>
      <c r="T114" s="342"/>
      <c r="U114" s="294" t="s">
        <v>369</v>
      </c>
      <c r="V114" s="294" t="s">
        <v>2481</v>
      </c>
      <c r="W114" s="294"/>
      <c r="X114" s="554" t="s">
        <v>2610</v>
      </c>
      <c r="Y114" s="290">
        <v>1</v>
      </c>
      <c r="AB114" s="290">
        <v>26</v>
      </c>
    </row>
    <row r="115" spans="1:28" ht="32.25" customHeight="1" x14ac:dyDescent="0.2">
      <c r="A115" s="343"/>
      <c r="B115" s="343"/>
      <c r="C115" s="346"/>
      <c r="D115" s="343"/>
      <c r="E115" s="343"/>
      <c r="F115" s="343"/>
      <c r="G115" s="343"/>
      <c r="H115" s="345"/>
      <c r="I115" s="343"/>
      <c r="J115" s="343"/>
      <c r="K115" s="343"/>
      <c r="L115" s="343"/>
      <c r="M115" s="345"/>
      <c r="N115" s="343"/>
      <c r="O115" s="343"/>
      <c r="P115" s="343"/>
      <c r="Q115" s="343"/>
      <c r="R115" s="346" t="s">
        <v>371</v>
      </c>
      <c r="S115" s="343" t="s">
        <v>213</v>
      </c>
      <c r="T115" s="348" t="s">
        <v>2755</v>
      </c>
      <c r="U115" s="294"/>
      <c r="V115" s="294"/>
      <c r="W115" s="294"/>
      <c r="X115" s="554"/>
    </row>
    <row r="116" spans="1:28" ht="32.25" customHeight="1" x14ac:dyDescent="0.2">
      <c r="A116" s="343"/>
      <c r="B116" s="343"/>
      <c r="C116" s="346"/>
      <c r="D116" s="343"/>
      <c r="E116" s="343"/>
      <c r="F116" s="343"/>
      <c r="G116" s="343"/>
      <c r="H116" s="345"/>
      <c r="I116" s="343"/>
      <c r="J116" s="343"/>
      <c r="K116" s="343"/>
      <c r="L116" s="343"/>
      <c r="M116" s="345"/>
      <c r="N116" s="343"/>
      <c r="O116" s="343"/>
      <c r="P116" s="343"/>
      <c r="Q116" s="343"/>
      <c r="R116" s="346" t="s">
        <v>372</v>
      </c>
      <c r="S116" s="343" t="s">
        <v>314</v>
      </c>
      <c r="T116" s="348"/>
      <c r="U116" s="294"/>
      <c r="V116" s="294"/>
      <c r="W116" s="294"/>
      <c r="X116" s="554"/>
    </row>
    <row r="117" spans="1:28" ht="32.25" customHeight="1" x14ac:dyDescent="0.2">
      <c r="A117" s="343"/>
      <c r="B117" s="343"/>
      <c r="C117" s="346"/>
      <c r="D117" s="343"/>
      <c r="E117" s="343"/>
      <c r="F117" s="343"/>
      <c r="G117" s="343"/>
      <c r="H117" s="345"/>
      <c r="I117" s="343"/>
      <c r="J117" s="343"/>
      <c r="K117" s="343"/>
      <c r="L117" s="343"/>
      <c r="M117" s="345"/>
      <c r="N117" s="343"/>
      <c r="O117" s="343"/>
      <c r="P117" s="343"/>
      <c r="Q117" s="343"/>
      <c r="R117" s="346" t="s">
        <v>373</v>
      </c>
      <c r="S117" s="343" t="s">
        <v>314</v>
      </c>
      <c r="T117" s="348"/>
      <c r="U117" s="294"/>
      <c r="V117" s="294"/>
      <c r="W117" s="294"/>
      <c r="X117" s="554"/>
    </row>
    <row r="118" spans="1:28" ht="32.25" customHeight="1" x14ac:dyDescent="0.2">
      <c r="A118" s="343"/>
      <c r="B118" s="343"/>
      <c r="C118" s="346"/>
      <c r="D118" s="343"/>
      <c r="E118" s="343"/>
      <c r="F118" s="343"/>
      <c r="G118" s="343"/>
      <c r="H118" s="345"/>
      <c r="I118" s="343"/>
      <c r="J118" s="343"/>
      <c r="K118" s="343"/>
      <c r="L118" s="343"/>
      <c r="M118" s="345"/>
      <c r="N118" s="343"/>
      <c r="O118" s="343"/>
      <c r="P118" s="343"/>
      <c r="Q118" s="343"/>
      <c r="R118" s="346" t="s">
        <v>2700</v>
      </c>
      <c r="S118" s="343" t="s">
        <v>314</v>
      </c>
      <c r="T118" s="348"/>
      <c r="U118" s="294"/>
      <c r="V118" s="294"/>
      <c r="W118" s="294"/>
      <c r="X118" s="554"/>
    </row>
    <row r="119" spans="1:28" ht="32.25" customHeight="1" x14ac:dyDescent="0.2">
      <c r="A119" s="343">
        <v>23</v>
      </c>
      <c r="B119" s="340" t="s">
        <v>167</v>
      </c>
      <c r="C119" s="344" t="s">
        <v>765</v>
      </c>
      <c r="D119" s="343" t="s">
        <v>984</v>
      </c>
      <c r="E119" s="346"/>
      <c r="F119" s="343" t="s">
        <v>833</v>
      </c>
      <c r="G119" s="346" t="s">
        <v>834</v>
      </c>
      <c r="H119" s="345" t="s">
        <v>778</v>
      </c>
      <c r="I119" s="343" t="s">
        <v>2559</v>
      </c>
      <c r="J119" s="343" t="s">
        <v>2557</v>
      </c>
      <c r="K119" s="343" t="s">
        <v>2446</v>
      </c>
      <c r="L119" s="343" t="s">
        <v>21</v>
      </c>
      <c r="M119" s="345"/>
      <c r="N119" s="343"/>
      <c r="O119" s="343"/>
      <c r="P119" s="343"/>
      <c r="Q119" s="343" t="s">
        <v>73</v>
      </c>
      <c r="R119" s="344"/>
      <c r="S119" s="344"/>
      <c r="T119" s="342"/>
      <c r="U119" s="294" t="s">
        <v>2488</v>
      </c>
      <c r="V119" s="294" t="s">
        <v>2477</v>
      </c>
      <c r="W119" s="294"/>
      <c r="X119" s="554" t="s">
        <v>2610</v>
      </c>
      <c r="Y119" s="290">
        <v>1</v>
      </c>
      <c r="Z119" s="290">
        <v>1</v>
      </c>
      <c r="AB119" s="290">
        <v>27</v>
      </c>
    </row>
    <row r="120" spans="1:28" ht="32.25" customHeight="1" x14ac:dyDescent="0.2">
      <c r="A120" s="343"/>
      <c r="B120" s="343"/>
      <c r="C120" s="346"/>
      <c r="D120" s="343"/>
      <c r="E120" s="343"/>
      <c r="F120" s="343"/>
      <c r="G120" s="346"/>
      <c r="H120" s="345"/>
      <c r="I120" s="343"/>
      <c r="J120" s="343"/>
      <c r="K120" s="343"/>
      <c r="L120" s="343"/>
      <c r="M120" s="345"/>
      <c r="N120" s="343"/>
      <c r="O120" s="343"/>
      <c r="P120" s="343"/>
      <c r="Q120" s="343"/>
      <c r="R120" s="346" t="s">
        <v>981</v>
      </c>
      <c r="S120" s="343" t="s">
        <v>137</v>
      </c>
      <c r="T120" s="348" t="s">
        <v>2756</v>
      </c>
      <c r="U120" s="294"/>
      <c r="V120" s="294"/>
      <c r="W120" s="294"/>
      <c r="X120" s="554"/>
    </row>
    <row r="121" spans="1:28" ht="32.25" customHeight="1" x14ac:dyDescent="0.2">
      <c r="A121" s="343"/>
      <c r="B121" s="343"/>
      <c r="C121" s="346"/>
      <c r="D121" s="343"/>
      <c r="E121" s="343"/>
      <c r="F121" s="343"/>
      <c r="G121" s="346"/>
      <c r="H121" s="345"/>
      <c r="I121" s="343"/>
      <c r="J121" s="343"/>
      <c r="K121" s="343"/>
      <c r="L121" s="343"/>
      <c r="M121" s="345"/>
      <c r="N121" s="343"/>
      <c r="O121" s="343"/>
      <c r="P121" s="343"/>
      <c r="Q121" s="343"/>
      <c r="R121" s="346" t="s">
        <v>983</v>
      </c>
      <c r="S121" s="343" t="s">
        <v>139</v>
      </c>
      <c r="T121" s="348"/>
      <c r="U121" s="294"/>
      <c r="V121" s="294"/>
      <c r="W121" s="294"/>
      <c r="X121" s="554"/>
    </row>
    <row r="122" spans="1:28" ht="32.25" customHeight="1" x14ac:dyDescent="0.2">
      <c r="A122" s="343"/>
      <c r="B122" s="343"/>
      <c r="C122" s="346"/>
      <c r="D122" s="343"/>
      <c r="E122" s="343"/>
      <c r="F122" s="343"/>
      <c r="G122" s="346"/>
      <c r="H122" s="345"/>
      <c r="I122" s="343"/>
      <c r="J122" s="343"/>
      <c r="K122" s="343"/>
      <c r="L122" s="343"/>
      <c r="M122" s="345"/>
      <c r="N122" s="343"/>
      <c r="O122" s="343"/>
      <c r="P122" s="343"/>
      <c r="Q122" s="343"/>
      <c r="R122" s="346" t="s">
        <v>982</v>
      </c>
      <c r="S122" s="343" t="s">
        <v>139</v>
      </c>
      <c r="T122" s="348"/>
      <c r="U122" s="294"/>
      <c r="V122" s="294"/>
      <c r="W122" s="294"/>
      <c r="X122" s="554"/>
    </row>
    <row r="123" spans="1:28" ht="32.25" customHeight="1" x14ac:dyDescent="0.2">
      <c r="A123" s="343">
        <v>24</v>
      </c>
      <c r="B123" s="340" t="s">
        <v>167</v>
      </c>
      <c r="C123" s="344" t="s">
        <v>2489</v>
      </c>
      <c r="D123" s="343"/>
      <c r="E123" s="346"/>
      <c r="F123" s="343" t="s">
        <v>1012</v>
      </c>
      <c r="G123" s="346" t="s">
        <v>1013</v>
      </c>
      <c r="H123" s="345" t="s">
        <v>772</v>
      </c>
      <c r="I123" s="343" t="s">
        <v>2560</v>
      </c>
      <c r="J123" s="343" t="s">
        <v>2557</v>
      </c>
      <c r="K123" s="343" t="s">
        <v>2446</v>
      </c>
      <c r="L123" s="343" t="s">
        <v>21</v>
      </c>
      <c r="M123" s="345"/>
      <c r="N123" s="343"/>
      <c r="O123" s="343"/>
      <c r="P123" s="343"/>
      <c r="Q123" s="343" t="s">
        <v>73</v>
      </c>
      <c r="R123" s="344"/>
      <c r="S123" s="344"/>
      <c r="T123" s="342"/>
      <c r="U123" s="294" t="s">
        <v>2490</v>
      </c>
      <c r="V123" s="294" t="s">
        <v>2477</v>
      </c>
      <c r="W123" s="294"/>
      <c r="X123" s="559" t="s">
        <v>2611</v>
      </c>
      <c r="Y123" s="290">
        <v>1</v>
      </c>
      <c r="Z123" s="290">
        <v>1</v>
      </c>
      <c r="AB123" s="290">
        <v>28</v>
      </c>
    </row>
    <row r="124" spans="1:28" ht="32.25" customHeight="1" x14ac:dyDescent="0.2">
      <c r="A124" s="343"/>
      <c r="B124" s="346"/>
      <c r="C124" s="346"/>
      <c r="D124" s="343"/>
      <c r="E124" s="343"/>
      <c r="F124" s="343"/>
      <c r="G124" s="346"/>
      <c r="H124" s="345"/>
      <c r="I124" s="343"/>
      <c r="J124" s="343"/>
      <c r="K124" s="343"/>
      <c r="L124" s="343"/>
      <c r="M124" s="345"/>
      <c r="N124" s="343"/>
      <c r="O124" s="343"/>
      <c r="P124" s="343"/>
      <c r="Q124" s="343"/>
      <c r="R124" s="346" t="s">
        <v>1016</v>
      </c>
      <c r="S124" s="343" t="s">
        <v>250</v>
      </c>
      <c r="T124" s="348" t="s">
        <v>2757</v>
      </c>
      <c r="U124" s="294"/>
      <c r="V124" s="294"/>
      <c r="W124" s="294"/>
      <c r="X124" s="559"/>
    </row>
    <row r="125" spans="1:28" ht="32.25" customHeight="1" x14ac:dyDescent="0.2">
      <c r="A125" s="343">
        <v>25</v>
      </c>
      <c r="B125" s="340" t="s">
        <v>167</v>
      </c>
      <c r="C125" s="344" t="s">
        <v>89</v>
      </c>
      <c r="D125" s="343" t="str">
        <f>VLOOKUP(C125,'DS KH tình Sở'!$E$16:$F$458,2,FALSE)</f>
        <v>0327752626
0345906767</v>
      </c>
      <c r="E125" s="343" t="str">
        <f>VLOOKUP(C125,'DS KH tình Sở'!$E$16:$G$455,3,FALSE)</f>
        <v>0173843390</v>
      </c>
      <c r="F125" s="343"/>
      <c r="G125" s="343" t="str">
        <f>VLOOKUP(C125,'DS KH tình Sở'!$E$16:$H$454,4,FALSE)</f>
        <v>09/05/2012</v>
      </c>
      <c r="H125" s="345" t="str">
        <f>VLOOKUP(C125,'DS KH tình Sở'!$E$16:$I$454,5,FALSE)</f>
        <v>Công an Hà Nam</v>
      </c>
      <c r="I125" s="343" t="s">
        <v>2540</v>
      </c>
      <c r="J125" s="343" t="s">
        <v>2535</v>
      </c>
      <c r="K125" s="343" t="s">
        <v>2446</v>
      </c>
      <c r="L125" s="343" t="s">
        <v>21</v>
      </c>
      <c r="M125" s="345"/>
      <c r="N125" s="343"/>
      <c r="O125" s="343"/>
      <c r="P125" s="343"/>
      <c r="Q125" s="343" t="str">
        <f>VLOOKUP(C125,'DS KH tình Sở'!$E$16:$J$453,6,FALSE)</f>
        <v>Công nhân</v>
      </c>
      <c r="R125" s="344"/>
      <c r="S125" s="344"/>
      <c r="T125" s="342"/>
      <c r="U125" s="294" t="s">
        <v>2513</v>
      </c>
      <c r="V125" s="294" t="s">
        <v>2477</v>
      </c>
      <c r="W125" s="294"/>
      <c r="X125" s="559" t="s">
        <v>2612</v>
      </c>
      <c r="Y125" s="290">
        <v>1</v>
      </c>
      <c r="Z125" s="290">
        <v>1</v>
      </c>
      <c r="AB125" s="290">
        <v>29</v>
      </c>
    </row>
    <row r="126" spans="1:28" ht="32.25" customHeight="1" x14ac:dyDescent="0.2">
      <c r="A126" s="343"/>
      <c r="B126" s="346"/>
      <c r="C126" s="346"/>
      <c r="D126" s="343"/>
      <c r="E126" s="343"/>
      <c r="F126" s="343"/>
      <c r="G126" s="343"/>
      <c r="H126" s="345"/>
      <c r="I126" s="343"/>
      <c r="J126" s="343"/>
      <c r="K126" s="343"/>
      <c r="L126" s="343"/>
      <c r="M126" s="345"/>
      <c r="N126" s="343"/>
      <c r="O126" s="343"/>
      <c r="P126" s="343"/>
      <c r="Q126" s="343"/>
      <c r="R126" s="346" t="s">
        <v>228</v>
      </c>
      <c r="S126" s="343" t="s">
        <v>137</v>
      </c>
      <c r="T126" s="348">
        <v>168558868</v>
      </c>
      <c r="U126" s="294"/>
      <c r="V126" s="294"/>
      <c r="W126" s="294"/>
      <c r="X126" s="559"/>
    </row>
    <row r="127" spans="1:28" ht="32.25" customHeight="1" x14ac:dyDescent="0.2">
      <c r="A127" s="343"/>
      <c r="B127" s="346"/>
      <c r="C127" s="346"/>
      <c r="D127" s="343"/>
      <c r="E127" s="343"/>
      <c r="F127" s="343"/>
      <c r="G127" s="343"/>
      <c r="H127" s="345"/>
      <c r="I127" s="343"/>
      <c r="J127" s="343"/>
      <c r="K127" s="343"/>
      <c r="L127" s="343"/>
      <c r="M127" s="345"/>
      <c r="N127" s="343"/>
      <c r="O127" s="343"/>
      <c r="P127" s="343"/>
      <c r="Q127" s="343"/>
      <c r="R127" s="346" t="s">
        <v>229</v>
      </c>
      <c r="S127" s="343" t="s">
        <v>139</v>
      </c>
      <c r="T127" s="348"/>
      <c r="U127" s="294"/>
      <c r="V127" s="294"/>
      <c r="W127" s="294"/>
      <c r="X127" s="559"/>
    </row>
    <row r="128" spans="1:28" ht="32.25" customHeight="1" x14ac:dyDescent="0.2">
      <c r="A128" s="343">
        <v>26</v>
      </c>
      <c r="B128" s="340" t="s">
        <v>167</v>
      </c>
      <c r="C128" s="344" t="s">
        <v>478</v>
      </c>
      <c r="D128" s="343" t="s">
        <v>911</v>
      </c>
      <c r="E128" s="346"/>
      <c r="F128" s="343" t="s">
        <v>486</v>
      </c>
      <c r="G128" s="346" t="s">
        <v>771</v>
      </c>
      <c r="H128" s="345" t="s">
        <v>772</v>
      </c>
      <c r="I128" s="343" t="s">
        <v>2561</v>
      </c>
      <c r="J128" s="343" t="s">
        <v>2535</v>
      </c>
      <c r="K128" s="343" t="s">
        <v>2446</v>
      </c>
      <c r="L128" s="343" t="s">
        <v>21</v>
      </c>
      <c r="M128" s="345"/>
      <c r="N128" s="343"/>
      <c r="O128" s="343"/>
      <c r="P128" s="343"/>
      <c r="Q128" s="343" t="s">
        <v>73</v>
      </c>
      <c r="R128" s="344"/>
      <c r="S128" s="344"/>
      <c r="T128" s="342"/>
      <c r="U128" s="294" t="s">
        <v>494</v>
      </c>
      <c r="V128" s="294" t="s">
        <v>2477</v>
      </c>
      <c r="W128" s="294"/>
      <c r="X128" s="559" t="s">
        <v>2613</v>
      </c>
      <c r="Y128" s="290">
        <v>1</v>
      </c>
      <c r="Z128" s="290">
        <v>1</v>
      </c>
      <c r="AB128" s="290">
        <v>30</v>
      </c>
    </row>
    <row r="129" spans="1:28" ht="32.25" customHeight="1" x14ac:dyDescent="0.2">
      <c r="A129" s="343"/>
      <c r="B129" s="346"/>
      <c r="C129" s="346"/>
      <c r="D129" s="343"/>
      <c r="E129" s="343"/>
      <c r="F129" s="343"/>
      <c r="G129" s="346"/>
      <c r="H129" s="345"/>
      <c r="I129" s="343"/>
      <c r="J129" s="343"/>
      <c r="K129" s="343"/>
      <c r="L129" s="343"/>
      <c r="M129" s="345"/>
      <c r="N129" s="343"/>
      <c r="O129" s="343"/>
      <c r="P129" s="343"/>
      <c r="Q129" s="343"/>
      <c r="R129" s="346" t="s">
        <v>488</v>
      </c>
      <c r="S129" s="343" t="s">
        <v>213</v>
      </c>
      <c r="T129" s="348">
        <v>17485812</v>
      </c>
      <c r="U129" s="294"/>
      <c r="V129" s="294"/>
      <c r="W129" s="294"/>
      <c r="X129" s="559"/>
    </row>
    <row r="130" spans="1:28" ht="32.25" customHeight="1" x14ac:dyDescent="0.2">
      <c r="A130" s="343"/>
      <c r="B130" s="346"/>
      <c r="C130" s="346"/>
      <c r="D130" s="343"/>
      <c r="E130" s="343"/>
      <c r="F130" s="343"/>
      <c r="G130" s="346"/>
      <c r="H130" s="345"/>
      <c r="I130" s="343"/>
      <c r="J130" s="343"/>
      <c r="K130" s="343"/>
      <c r="L130" s="343"/>
      <c r="M130" s="345"/>
      <c r="N130" s="343"/>
      <c r="O130" s="343"/>
      <c r="P130" s="343"/>
      <c r="Q130" s="343"/>
      <c r="R130" s="346" t="s">
        <v>489</v>
      </c>
      <c r="S130" s="343" t="s">
        <v>139</v>
      </c>
      <c r="T130" s="348"/>
      <c r="U130" s="294"/>
      <c r="V130" s="294"/>
      <c r="W130" s="294"/>
      <c r="X130" s="559"/>
    </row>
    <row r="131" spans="1:28" ht="32.25" customHeight="1" x14ac:dyDescent="0.2">
      <c r="A131" s="343"/>
      <c r="B131" s="346"/>
      <c r="C131" s="346"/>
      <c r="D131" s="343"/>
      <c r="E131" s="343"/>
      <c r="F131" s="343"/>
      <c r="G131" s="346"/>
      <c r="H131" s="345"/>
      <c r="I131" s="343"/>
      <c r="J131" s="343"/>
      <c r="K131" s="343"/>
      <c r="L131" s="343"/>
      <c r="M131" s="345"/>
      <c r="N131" s="343"/>
      <c r="O131" s="343"/>
      <c r="P131" s="343"/>
      <c r="Q131" s="343"/>
      <c r="R131" s="346" t="s">
        <v>490</v>
      </c>
      <c r="S131" s="343" t="s">
        <v>139</v>
      </c>
      <c r="T131" s="348"/>
      <c r="U131" s="294"/>
      <c r="V131" s="294"/>
      <c r="W131" s="294"/>
      <c r="X131" s="559"/>
    </row>
    <row r="132" spans="1:28" ht="32.25" customHeight="1" x14ac:dyDescent="0.2">
      <c r="A132" s="343"/>
      <c r="B132" s="346"/>
      <c r="C132" s="346"/>
      <c r="D132" s="343"/>
      <c r="E132" s="343"/>
      <c r="F132" s="343"/>
      <c r="G132" s="346"/>
      <c r="H132" s="345"/>
      <c r="I132" s="343"/>
      <c r="J132" s="343"/>
      <c r="K132" s="343"/>
      <c r="L132" s="343"/>
      <c r="M132" s="345"/>
      <c r="N132" s="343"/>
      <c r="O132" s="343"/>
      <c r="P132" s="343"/>
      <c r="Q132" s="343"/>
      <c r="R132" s="346" t="s">
        <v>2661</v>
      </c>
      <c r="S132" s="343" t="s">
        <v>2662</v>
      </c>
      <c r="T132" s="348">
        <v>162213643</v>
      </c>
      <c r="U132" s="294"/>
      <c r="V132" s="294"/>
      <c r="W132" s="294"/>
      <c r="X132" s="328"/>
    </row>
    <row r="133" spans="1:28" ht="32.25" customHeight="1" x14ac:dyDescent="0.2">
      <c r="A133" s="343"/>
      <c r="B133" s="346"/>
      <c r="C133" s="346"/>
      <c r="D133" s="343"/>
      <c r="E133" s="343"/>
      <c r="F133" s="343"/>
      <c r="G133" s="346"/>
      <c r="H133" s="345"/>
      <c r="I133" s="343"/>
      <c r="J133" s="343"/>
      <c r="K133" s="343"/>
      <c r="L133" s="343"/>
      <c r="M133" s="345"/>
      <c r="N133" s="343"/>
      <c r="O133" s="343"/>
      <c r="P133" s="343"/>
      <c r="Q133" s="343"/>
      <c r="R133" s="346" t="s">
        <v>2663</v>
      </c>
      <c r="S133" s="343" t="s">
        <v>250</v>
      </c>
      <c r="T133" s="348">
        <v>1615833559</v>
      </c>
      <c r="U133" s="294"/>
      <c r="V133" s="294"/>
      <c r="W133" s="294"/>
      <c r="X133" s="328"/>
    </row>
    <row r="134" spans="1:28" ht="32.25" customHeight="1" x14ac:dyDescent="0.2">
      <c r="A134" s="343">
        <v>27</v>
      </c>
      <c r="B134" s="340" t="s">
        <v>167</v>
      </c>
      <c r="C134" s="344" t="s">
        <v>741</v>
      </c>
      <c r="D134" s="343" t="s">
        <v>702</v>
      </c>
      <c r="E134" s="346"/>
      <c r="F134" s="343" t="s">
        <v>812</v>
      </c>
      <c r="G134" s="346" t="s">
        <v>813</v>
      </c>
      <c r="H134" s="345" t="s">
        <v>772</v>
      </c>
      <c r="I134" s="343"/>
      <c r="J134" s="343" t="s">
        <v>2535</v>
      </c>
      <c r="K134" s="343" t="s">
        <v>2446</v>
      </c>
      <c r="L134" s="343" t="s">
        <v>21</v>
      </c>
      <c r="M134" s="345"/>
      <c r="N134" s="343"/>
      <c r="O134" s="343"/>
      <c r="P134" s="343"/>
      <c r="Q134" s="343" t="s">
        <v>73</v>
      </c>
      <c r="R134" s="344"/>
      <c r="S134" s="344"/>
      <c r="T134" s="342"/>
      <c r="U134" s="294" t="s">
        <v>2476</v>
      </c>
      <c r="V134" s="294" t="s">
        <v>2481</v>
      </c>
      <c r="W134" s="294" t="s">
        <v>2514</v>
      </c>
      <c r="X134" s="558" t="s">
        <v>2614</v>
      </c>
      <c r="Y134" s="290" t="s">
        <v>2689</v>
      </c>
      <c r="AB134" s="290">
        <v>31</v>
      </c>
    </row>
    <row r="135" spans="1:28" ht="32.25" customHeight="1" x14ac:dyDescent="0.2">
      <c r="A135" s="343"/>
      <c r="B135" s="346"/>
      <c r="C135" s="346"/>
      <c r="D135" s="343"/>
      <c r="E135" s="343"/>
      <c r="F135" s="343"/>
      <c r="G135" s="346"/>
      <c r="H135" s="345"/>
      <c r="I135" s="343"/>
      <c r="J135" s="343"/>
      <c r="K135" s="343"/>
      <c r="L135" s="343"/>
      <c r="M135" s="345"/>
      <c r="N135" s="343"/>
      <c r="O135" s="343"/>
      <c r="P135" s="343"/>
      <c r="Q135" s="343"/>
      <c r="R135" s="346" t="s">
        <v>999</v>
      </c>
      <c r="S135" s="343" t="s">
        <v>213</v>
      </c>
      <c r="T135" s="348" t="s">
        <v>2758</v>
      </c>
      <c r="U135" s="294"/>
      <c r="V135" s="294"/>
      <c r="W135" s="294"/>
      <c r="X135" s="558"/>
    </row>
    <row r="136" spans="1:28" ht="32.25" customHeight="1" x14ac:dyDescent="0.2">
      <c r="A136" s="343"/>
      <c r="B136" s="346"/>
      <c r="C136" s="346"/>
      <c r="D136" s="343"/>
      <c r="E136" s="343"/>
      <c r="F136" s="343"/>
      <c r="G136" s="346"/>
      <c r="H136" s="345"/>
      <c r="I136" s="343"/>
      <c r="J136" s="343"/>
      <c r="K136" s="343"/>
      <c r="L136" s="343"/>
      <c r="M136" s="345"/>
      <c r="N136" s="343"/>
      <c r="O136" s="343"/>
      <c r="P136" s="343"/>
      <c r="Q136" s="343"/>
      <c r="R136" s="346" t="s">
        <v>1000</v>
      </c>
      <c r="S136" s="343" t="s">
        <v>139</v>
      </c>
      <c r="T136" s="348"/>
      <c r="U136" s="294"/>
      <c r="V136" s="294"/>
      <c r="W136" s="294"/>
      <c r="X136" s="558"/>
    </row>
    <row r="137" spans="1:28" ht="32.25" customHeight="1" x14ac:dyDescent="0.2">
      <c r="A137" s="343"/>
      <c r="B137" s="346"/>
      <c r="C137" s="346"/>
      <c r="D137" s="343"/>
      <c r="E137" s="343"/>
      <c r="F137" s="343"/>
      <c r="G137" s="346"/>
      <c r="H137" s="345"/>
      <c r="I137" s="343"/>
      <c r="J137" s="343"/>
      <c r="K137" s="343"/>
      <c r="L137" s="343"/>
      <c r="M137" s="345"/>
      <c r="N137" s="343"/>
      <c r="O137" s="343"/>
      <c r="P137" s="343"/>
      <c r="Q137" s="343"/>
      <c r="R137" s="346" t="s">
        <v>1001</v>
      </c>
      <c r="S137" s="343" t="s">
        <v>139</v>
      </c>
      <c r="T137" s="348"/>
      <c r="U137" s="294"/>
      <c r="V137" s="294"/>
      <c r="W137" s="294"/>
      <c r="X137" s="558"/>
    </row>
    <row r="138" spans="1:28" ht="32.25" customHeight="1" x14ac:dyDescent="0.2">
      <c r="A138" s="343">
        <v>28</v>
      </c>
      <c r="B138" s="340" t="s">
        <v>167</v>
      </c>
      <c r="C138" s="344" t="s">
        <v>893</v>
      </c>
      <c r="D138" s="343" t="s">
        <v>891</v>
      </c>
      <c r="E138" s="346"/>
      <c r="F138" s="343" t="s">
        <v>900</v>
      </c>
      <c r="G138" s="346" t="s">
        <v>773</v>
      </c>
      <c r="H138" s="345" t="s">
        <v>772</v>
      </c>
      <c r="I138" s="343" t="s">
        <v>2539</v>
      </c>
      <c r="J138" s="343" t="s">
        <v>2535</v>
      </c>
      <c r="K138" s="343" t="s">
        <v>2446</v>
      </c>
      <c r="L138" s="343" t="s">
        <v>21</v>
      </c>
      <c r="M138" s="345"/>
      <c r="N138" s="343"/>
      <c r="O138" s="343"/>
      <c r="P138" s="343"/>
      <c r="Q138" s="343" t="s">
        <v>73</v>
      </c>
      <c r="R138" s="344"/>
      <c r="S138" s="344"/>
      <c r="T138" s="342"/>
      <c r="U138" s="294" t="s">
        <v>724</v>
      </c>
      <c r="V138" s="294" t="s">
        <v>2477</v>
      </c>
      <c r="W138" s="294"/>
      <c r="X138" s="559" t="s">
        <v>2612</v>
      </c>
      <c r="Y138" s="290">
        <v>1</v>
      </c>
      <c r="Z138" s="290">
        <v>1</v>
      </c>
      <c r="AB138" s="290">
        <v>32</v>
      </c>
    </row>
    <row r="139" spans="1:28" ht="32.25" customHeight="1" x14ac:dyDescent="0.2">
      <c r="A139" s="343"/>
      <c r="B139" s="346"/>
      <c r="C139" s="346"/>
      <c r="D139" s="343"/>
      <c r="E139" s="343"/>
      <c r="F139" s="343"/>
      <c r="G139" s="346"/>
      <c r="H139" s="345"/>
      <c r="I139" s="343"/>
      <c r="J139" s="343"/>
      <c r="K139" s="343"/>
      <c r="L139" s="343"/>
      <c r="M139" s="345"/>
      <c r="N139" s="343"/>
      <c r="O139" s="343"/>
      <c r="P139" s="343"/>
      <c r="Q139" s="343"/>
      <c r="R139" s="346" t="s">
        <v>913</v>
      </c>
      <c r="S139" s="343" t="s">
        <v>250</v>
      </c>
      <c r="T139" s="348">
        <v>35167000501</v>
      </c>
      <c r="U139" s="294"/>
      <c r="V139" s="294"/>
      <c r="W139" s="294"/>
      <c r="X139" s="559"/>
    </row>
    <row r="140" spans="1:28" ht="32.25" customHeight="1" x14ac:dyDescent="0.2">
      <c r="A140" s="343">
        <v>29</v>
      </c>
      <c r="B140" s="340" t="s">
        <v>167</v>
      </c>
      <c r="C140" s="344" t="s">
        <v>98</v>
      </c>
      <c r="D140" s="343" t="str">
        <f>VLOOKUP(C140,'DS KH tình Sở'!$E$16:$F$458,2,FALSE)</f>
        <v>0975412192</v>
      </c>
      <c r="E140" s="346"/>
      <c r="F140" s="343">
        <f>VLOOKUP(C140,'DS KH tình Sở'!$E$16:$G$455,3,FALSE)</f>
        <v>35192006998</v>
      </c>
      <c r="G140" s="353">
        <v>44418</v>
      </c>
      <c r="H140" s="345" t="str">
        <f>VLOOKUP(C140,'DS KH tình Sở'!$E$16:$I$454,5,FALSE)</f>
        <v>Cục cảnh sát QLHC và TTXH</v>
      </c>
      <c r="I140" s="343" t="s">
        <v>2563</v>
      </c>
      <c r="J140" s="343" t="s">
        <v>2562</v>
      </c>
      <c r="K140" s="343" t="s">
        <v>2446</v>
      </c>
      <c r="L140" s="343" t="s">
        <v>21</v>
      </c>
      <c r="M140" s="345"/>
      <c r="N140" s="343"/>
      <c r="O140" s="343"/>
      <c r="P140" s="343"/>
      <c r="Q140" s="343" t="str">
        <f>VLOOKUP(C140,'DS KH tình Sở'!$E$16:$J$453,6,FALSE)</f>
        <v>Công nhân</v>
      </c>
      <c r="R140" s="344"/>
      <c r="S140" s="344"/>
      <c r="T140" s="342"/>
      <c r="U140" s="294" t="s">
        <v>2487</v>
      </c>
      <c r="V140" s="294"/>
      <c r="W140" s="294"/>
      <c r="X140" s="558" t="s">
        <v>2615</v>
      </c>
      <c r="Y140" s="290">
        <v>1</v>
      </c>
      <c r="AB140" s="290">
        <v>44</v>
      </c>
    </row>
    <row r="141" spans="1:28" ht="32.25" customHeight="1" x14ac:dyDescent="0.2">
      <c r="A141" s="343"/>
      <c r="B141" s="346"/>
      <c r="C141" s="346"/>
      <c r="D141" s="343"/>
      <c r="E141" s="343"/>
      <c r="F141" s="343"/>
      <c r="G141" s="343"/>
      <c r="H141" s="345"/>
      <c r="I141" s="343"/>
      <c r="J141" s="343"/>
      <c r="K141" s="343"/>
      <c r="L141" s="343"/>
      <c r="M141" s="345"/>
      <c r="N141" s="343"/>
      <c r="O141" s="343"/>
      <c r="P141" s="343"/>
      <c r="Q141" s="343"/>
      <c r="R141" s="346" t="s">
        <v>386</v>
      </c>
      <c r="S141" s="343" t="s">
        <v>137</v>
      </c>
      <c r="T141" s="348" t="s">
        <v>2701</v>
      </c>
      <c r="U141" s="294"/>
      <c r="V141" s="294"/>
      <c r="W141" s="294"/>
      <c r="X141" s="558"/>
    </row>
    <row r="142" spans="1:28" ht="32.25" customHeight="1" x14ac:dyDescent="0.2">
      <c r="A142" s="343"/>
      <c r="B142" s="346"/>
      <c r="C142" s="346"/>
      <c r="D142" s="343"/>
      <c r="E142" s="343"/>
      <c r="F142" s="343"/>
      <c r="G142" s="343"/>
      <c r="H142" s="345"/>
      <c r="I142" s="343"/>
      <c r="J142" s="343"/>
      <c r="K142" s="343"/>
      <c r="L142" s="343"/>
      <c r="M142" s="345"/>
      <c r="N142" s="343"/>
      <c r="O142" s="343"/>
      <c r="P142" s="343"/>
      <c r="Q142" s="343"/>
      <c r="R142" s="346" t="s">
        <v>387</v>
      </c>
      <c r="S142" s="343" t="s">
        <v>314</v>
      </c>
      <c r="T142" s="348"/>
      <c r="U142" s="294"/>
      <c r="V142" s="294"/>
      <c r="W142" s="294"/>
      <c r="X142" s="558"/>
    </row>
    <row r="143" spans="1:28" ht="32.25" customHeight="1" x14ac:dyDescent="0.2">
      <c r="A143" s="343"/>
      <c r="B143" s="346"/>
      <c r="C143" s="346"/>
      <c r="D143" s="343"/>
      <c r="E143" s="343"/>
      <c r="F143" s="343"/>
      <c r="G143" s="343"/>
      <c r="H143" s="345"/>
      <c r="I143" s="343"/>
      <c r="J143" s="343"/>
      <c r="K143" s="343"/>
      <c r="L143" s="343"/>
      <c r="M143" s="345"/>
      <c r="N143" s="343"/>
      <c r="O143" s="343"/>
      <c r="P143" s="343"/>
      <c r="Q143" s="343"/>
      <c r="R143" s="346" t="s">
        <v>388</v>
      </c>
      <c r="S143" s="343" t="s">
        <v>314</v>
      </c>
      <c r="T143" s="348"/>
      <c r="U143" s="294"/>
      <c r="V143" s="294"/>
      <c r="W143" s="294"/>
      <c r="X143" s="558"/>
    </row>
    <row r="144" spans="1:28" ht="32.25" customHeight="1" x14ac:dyDescent="0.2">
      <c r="A144" s="343">
        <v>30</v>
      </c>
      <c r="B144" s="340" t="s">
        <v>167</v>
      </c>
      <c r="C144" s="344" t="s">
        <v>25</v>
      </c>
      <c r="D144" s="343" t="str">
        <f>VLOOKUP(C144,'DS KH tình Sở'!$E$16:$F$458,2,FALSE)</f>
        <v>0356240922</v>
      </c>
      <c r="E144" s="343">
        <f>VLOOKUP(C144,'DS KH tình Sở'!$E$16:$G$455,3,FALSE)</f>
        <v>168388215</v>
      </c>
      <c r="F144" s="343"/>
      <c r="G144" s="353">
        <v>39781</v>
      </c>
      <c r="H144" s="345" t="str">
        <f>VLOOKUP(C144,'DS KH tình Sở'!$E$16:$I$454,5,FALSE)</f>
        <v>Công an Hà Nam</v>
      </c>
      <c r="I144" s="343" t="s">
        <v>2564</v>
      </c>
      <c r="J144" s="343" t="s">
        <v>2542</v>
      </c>
      <c r="K144" s="343" t="s">
        <v>2446</v>
      </c>
      <c r="L144" s="343" t="s">
        <v>21</v>
      </c>
      <c r="M144" s="345"/>
      <c r="N144" s="343"/>
      <c r="O144" s="343"/>
      <c r="P144" s="343"/>
      <c r="Q144" s="343" t="str">
        <f>VLOOKUP(C144,'DS KH tình Sở'!$E$16:$J$453,6,FALSE)</f>
        <v>Công nhân</v>
      </c>
      <c r="R144" s="344"/>
      <c r="S144" s="344"/>
      <c r="T144" s="342"/>
      <c r="U144" s="294" t="s">
        <v>2496</v>
      </c>
      <c r="V144" s="294" t="s">
        <v>2477</v>
      </c>
      <c r="W144" s="294"/>
      <c r="X144" s="558" t="s">
        <v>2616</v>
      </c>
      <c r="Y144" s="290">
        <v>1</v>
      </c>
      <c r="Z144" s="290">
        <v>1</v>
      </c>
      <c r="AB144" s="290">
        <v>45</v>
      </c>
    </row>
    <row r="145" spans="1:28" ht="32.25" customHeight="1" x14ac:dyDescent="0.2">
      <c r="A145" s="343"/>
      <c r="B145" s="346"/>
      <c r="C145" s="346"/>
      <c r="D145" s="343"/>
      <c r="E145" s="343"/>
      <c r="F145" s="343"/>
      <c r="G145" s="343"/>
      <c r="H145" s="345"/>
      <c r="I145" s="343"/>
      <c r="J145" s="343"/>
      <c r="K145" s="343"/>
      <c r="L145" s="343"/>
      <c r="M145" s="345"/>
      <c r="N145" s="343"/>
      <c r="O145" s="343"/>
      <c r="P145" s="343"/>
      <c r="Q145" s="343"/>
      <c r="R145" s="346" t="s">
        <v>391</v>
      </c>
      <c r="S145" s="343" t="s">
        <v>137</v>
      </c>
      <c r="T145" s="348" t="s">
        <v>2702</v>
      </c>
      <c r="U145" s="294"/>
      <c r="V145" s="294"/>
      <c r="W145" s="294"/>
      <c r="X145" s="558"/>
    </row>
    <row r="146" spans="1:28" ht="32.25" customHeight="1" x14ac:dyDescent="0.2">
      <c r="A146" s="343"/>
      <c r="B146" s="346"/>
      <c r="C146" s="346"/>
      <c r="D146" s="343"/>
      <c r="E146" s="343"/>
      <c r="F146" s="343"/>
      <c r="G146" s="343"/>
      <c r="H146" s="345"/>
      <c r="I146" s="343"/>
      <c r="J146" s="343"/>
      <c r="K146" s="343"/>
      <c r="L146" s="343"/>
      <c r="M146" s="345"/>
      <c r="N146" s="343"/>
      <c r="O146" s="343"/>
      <c r="P146" s="343"/>
      <c r="Q146" s="343"/>
      <c r="R146" s="346" t="s">
        <v>392</v>
      </c>
      <c r="S146" s="343" t="s">
        <v>314</v>
      </c>
      <c r="T146" s="348"/>
      <c r="U146" s="294"/>
      <c r="V146" s="294"/>
      <c r="W146" s="294"/>
      <c r="X146" s="558"/>
    </row>
    <row r="147" spans="1:28" ht="32.25" customHeight="1" x14ac:dyDescent="0.2">
      <c r="A147" s="343"/>
      <c r="B147" s="346"/>
      <c r="C147" s="346"/>
      <c r="D147" s="343"/>
      <c r="E147" s="343"/>
      <c r="F147" s="343"/>
      <c r="G147" s="343"/>
      <c r="H147" s="345"/>
      <c r="I147" s="343"/>
      <c r="J147" s="343"/>
      <c r="K147" s="343"/>
      <c r="L147" s="343"/>
      <c r="M147" s="345"/>
      <c r="N147" s="343"/>
      <c r="O147" s="343"/>
      <c r="P147" s="343"/>
      <c r="Q147" s="343"/>
      <c r="R147" s="346" t="s">
        <v>393</v>
      </c>
      <c r="S147" s="343" t="s">
        <v>314</v>
      </c>
      <c r="T147" s="348"/>
      <c r="U147" s="294"/>
      <c r="V147" s="294"/>
      <c r="W147" s="294"/>
      <c r="X147" s="558"/>
    </row>
    <row r="148" spans="1:28" ht="32.25" customHeight="1" x14ac:dyDescent="0.2">
      <c r="A148" s="343">
        <v>31</v>
      </c>
      <c r="B148" s="340" t="s">
        <v>167</v>
      </c>
      <c r="C148" s="344" t="s">
        <v>477</v>
      </c>
      <c r="D148" s="343" t="str">
        <f>VLOOKUP(C148,'DS KH tình Sở'!$E$16:$F$458,2,FALSE)</f>
        <v>0386236568</v>
      </c>
      <c r="E148" s="346"/>
      <c r="F148" s="343" t="str">
        <f>VLOOKUP(C148,'DS KH tình Sở'!$E$16:$G$455,3,FALSE)</f>
        <v>035089001731</v>
      </c>
      <c r="G148" s="343" t="str">
        <f>VLOOKUP(C148,'DS KH tình Sở'!$E$16:$H$454,4,FALSE)</f>
        <v>21/04/2017</v>
      </c>
      <c r="H148" s="345" t="str">
        <f>VLOOKUP(C148,'DS KH tình Sở'!$E$16:$I$454,5,FALSE)</f>
        <v>Cục cảnh sát ĐKQL cư trú</v>
      </c>
      <c r="I148" s="343" t="s">
        <v>2542</v>
      </c>
      <c r="J148" s="343" t="s">
        <v>2542</v>
      </c>
      <c r="K148" s="343" t="s">
        <v>2446</v>
      </c>
      <c r="L148" s="343" t="s">
        <v>21</v>
      </c>
      <c r="M148" s="345"/>
      <c r="N148" s="343"/>
      <c r="O148" s="343"/>
      <c r="P148" s="343"/>
      <c r="Q148" s="343" t="str">
        <f>VLOOKUP(C148,'DS KH tình Sở'!$E$16:$J$453,6,FALSE)</f>
        <v>Công nhân</v>
      </c>
      <c r="R148" s="344"/>
      <c r="S148" s="344"/>
      <c r="T148" s="342"/>
      <c r="U148" s="294" t="s">
        <v>2496</v>
      </c>
      <c r="V148" s="294" t="s">
        <v>2477</v>
      </c>
      <c r="W148" s="294"/>
      <c r="X148" s="558" t="s">
        <v>2617</v>
      </c>
      <c r="Y148" s="290">
        <v>1</v>
      </c>
      <c r="Z148" s="290">
        <v>1</v>
      </c>
      <c r="AB148" s="290">
        <v>46</v>
      </c>
    </row>
    <row r="149" spans="1:28" ht="32.25" customHeight="1" x14ac:dyDescent="0.2">
      <c r="A149" s="343"/>
      <c r="B149" s="346"/>
      <c r="C149" s="346"/>
      <c r="D149" s="343"/>
      <c r="E149" s="343"/>
      <c r="F149" s="343"/>
      <c r="G149" s="343"/>
      <c r="H149" s="345"/>
      <c r="I149" s="343"/>
      <c r="J149" s="343"/>
      <c r="K149" s="343"/>
      <c r="L149" s="343"/>
      <c r="M149" s="345"/>
      <c r="N149" s="343"/>
      <c r="O149" s="343"/>
      <c r="P149" s="343"/>
      <c r="Q149" s="343"/>
      <c r="R149" s="346" t="s">
        <v>482</v>
      </c>
      <c r="S149" s="343" t="s">
        <v>213</v>
      </c>
      <c r="T149" s="348" t="s">
        <v>2703</v>
      </c>
      <c r="U149" s="294"/>
      <c r="V149" s="294"/>
      <c r="W149" s="294"/>
      <c r="X149" s="558"/>
    </row>
    <row r="150" spans="1:28" ht="32.25" customHeight="1" x14ac:dyDescent="0.2">
      <c r="A150" s="343"/>
      <c r="B150" s="346"/>
      <c r="C150" s="346"/>
      <c r="D150" s="343"/>
      <c r="E150" s="343"/>
      <c r="F150" s="343"/>
      <c r="G150" s="343"/>
      <c r="H150" s="345"/>
      <c r="I150" s="343"/>
      <c r="J150" s="343"/>
      <c r="K150" s="343"/>
      <c r="L150" s="343"/>
      <c r="M150" s="345"/>
      <c r="N150" s="343"/>
      <c r="O150" s="343"/>
      <c r="P150" s="343"/>
      <c r="Q150" s="343"/>
      <c r="R150" s="346" t="s">
        <v>483</v>
      </c>
      <c r="S150" s="343" t="s">
        <v>139</v>
      </c>
      <c r="T150" s="348"/>
      <c r="U150" s="294"/>
      <c r="V150" s="294"/>
      <c r="W150" s="294"/>
      <c r="X150" s="558"/>
    </row>
    <row r="151" spans="1:28" ht="32.25" customHeight="1" x14ac:dyDescent="0.2">
      <c r="A151" s="343">
        <v>32</v>
      </c>
      <c r="B151" s="340" t="s">
        <v>167</v>
      </c>
      <c r="C151" s="344" t="s">
        <v>1596</v>
      </c>
      <c r="D151" s="343" t="s">
        <v>2175</v>
      </c>
      <c r="E151" s="346"/>
      <c r="F151" s="343" t="s">
        <v>2176</v>
      </c>
      <c r="G151" s="354">
        <v>44420</v>
      </c>
      <c r="H151" s="345" t="s">
        <v>2071</v>
      </c>
      <c r="I151" s="343" t="s">
        <v>2541</v>
      </c>
      <c r="J151" s="343" t="s">
        <v>2542</v>
      </c>
      <c r="K151" s="343" t="s">
        <v>2446</v>
      </c>
      <c r="L151" s="343" t="s">
        <v>21</v>
      </c>
      <c r="M151" s="345"/>
      <c r="N151" s="343"/>
      <c r="O151" s="343"/>
      <c r="P151" s="343"/>
      <c r="Q151" s="343" t="s">
        <v>73</v>
      </c>
      <c r="R151" s="344"/>
      <c r="S151" s="344"/>
      <c r="T151" s="342"/>
      <c r="U151" s="294" t="s">
        <v>2474</v>
      </c>
      <c r="V151" s="294" t="s">
        <v>2462</v>
      </c>
      <c r="W151" s="294"/>
      <c r="X151" s="558" t="s">
        <v>2618</v>
      </c>
      <c r="Y151" s="290">
        <v>1</v>
      </c>
      <c r="Z151" s="290">
        <v>1</v>
      </c>
      <c r="AB151" s="290">
        <v>49</v>
      </c>
    </row>
    <row r="152" spans="1:28" ht="32.25" customHeight="1" x14ac:dyDescent="0.2">
      <c r="A152" s="343"/>
      <c r="B152" s="346"/>
      <c r="C152" s="346"/>
      <c r="D152" s="343"/>
      <c r="E152" s="343"/>
      <c r="F152" s="343"/>
      <c r="G152" s="346"/>
      <c r="H152" s="345"/>
      <c r="I152" s="343"/>
      <c r="J152" s="343"/>
      <c r="K152" s="343"/>
      <c r="L152" s="343"/>
      <c r="M152" s="345"/>
      <c r="N152" s="343"/>
      <c r="O152" s="343"/>
      <c r="P152" s="343"/>
      <c r="Q152" s="343"/>
      <c r="R152" s="346" t="s">
        <v>2178</v>
      </c>
      <c r="S152" s="343" t="s">
        <v>137</v>
      </c>
      <c r="T152" s="348" t="s">
        <v>2704</v>
      </c>
      <c r="U152" s="294"/>
      <c r="V152" s="294"/>
      <c r="W152" s="294" t="s">
        <v>2473</v>
      </c>
      <c r="X152" s="558"/>
    </row>
    <row r="153" spans="1:28" ht="32.25" customHeight="1" x14ac:dyDescent="0.2">
      <c r="A153" s="343"/>
      <c r="B153" s="346"/>
      <c r="C153" s="346"/>
      <c r="D153" s="343"/>
      <c r="E153" s="343"/>
      <c r="F153" s="343"/>
      <c r="G153" s="346"/>
      <c r="H153" s="345"/>
      <c r="I153" s="343"/>
      <c r="J153" s="343"/>
      <c r="K153" s="343"/>
      <c r="L153" s="343"/>
      <c r="M153" s="345"/>
      <c r="N153" s="343"/>
      <c r="O153" s="343"/>
      <c r="P153" s="343"/>
      <c r="Q153" s="343"/>
      <c r="R153" s="346" t="s">
        <v>2179</v>
      </c>
      <c r="S153" s="343" t="s">
        <v>139</v>
      </c>
      <c r="T153" s="348"/>
      <c r="U153" s="294"/>
      <c r="V153" s="294"/>
      <c r="W153" s="294" t="s">
        <v>2473</v>
      </c>
      <c r="X153" s="558"/>
    </row>
    <row r="154" spans="1:28" ht="32.25" customHeight="1" x14ac:dyDescent="0.2">
      <c r="A154" s="343"/>
      <c r="B154" s="346"/>
      <c r="C154" s="346"/>
      <c r="D154" s="343"/>
      <c r="E154" s="343"/>
      <c r="F154" s="343"/>
      <c r="G154" s="346"/>
      <c r="H154" s="345"/>
      <c r="I154" s="343"/>
      <c r="J154" s="343"/>
      <c r="K154" s="343"/>
      <c r="L154" s="343"/>
      <c r="M154" s="345"/>
      <c r="N154" s="343"/>
      <c r="O154" s="343"/>
      <c r="P154" s="343"/>
      <c r="Q154" s="343"/>
      <c r="R154" s="346" t="s">
        <v>2180</v>
      </c>
      <c r="S154" s="343" t="s">
        <v>139</v>
      </c>
      <c r="T154" s="348"/>
      <c r="U154" s="294"/>
      <c r="V154" s="294"/>
      <c r="W154" s="294"/>
      <c r="X154" s="328"/>
    </row>
    <row r="155" spans="1:28" ht="32.25" customHeight="1" x14ac:dyDescent="0.2">
      <c r="A155" s="343">
        <v>33</v>
      </c>
      <c r="B155" s="365" t="s">
        <v>167</v>
      </c>
      <c r="C155" s="344" t="s">
        <v>753</v>
      </c>
      <c r="D155" s="343">
        <v>987573617</v>
      </c>
      <c r="E155" s="344"/>
      <c r="F155" s="343">
        <v>35091001205</v>
      </c>
      <c r="G155" s="346" t="s">
        <v>825</v>
      </c>
      <c r="H155" s="345" t="s">
        <v>772</v>
      </c>
      <c r="I155" s="343"/>
      <c r="J155" s="343" t="s">
        <v>2542</v>
      </c>
      <c r="K155" s="343" t="s">
        <v>2446</v>
      </c>
      <c r="L155" s="343" t="s">
        <v>21</v>
      </c>
      <c r="M155" s="345"/>
      <c r="N155" s="343"/>
      <c r="O155" s="343"/>
      <c r="P155" s="343"/>
      <c r="Q155" s="343" t="s">
        <v>73</v>
      </c>
      <c r="R155" s="346"/>
      <c r="S155" s="343"/>
      <c r="T155" s="348"/>
      <c r="U155" s="294"/>
      <c r="V155" s="294"/>
      <c r="W155" s="294"/>
      <c r="X155" s="328"/>
    </row>
    <row r="156" spans="1:28" ht="32.25" customHeight="1" x14ac:dyDescent="0.2">
      <c r="A156" s="343"/>
      <c r="B156" s="346"/>
      <c r="C156" s="346"/>
      <c r="D156" s="343"/>
      <c r="E156" s="346"/>
      <c r="F156" s="346"/>
      <c r="G156" s="346"/>
      <c r="H156" s="345"/>
      <c r="I156" s="343"/>
      <c r="J156" s="343"/>
      <c r="K156" s="343"/>
      <c r="L156" s="343"/>
      <c r="M156" s="345"/>
      <c r="N156" s="343"/>
      <c r="O156" s="343"/>
      <c r="P156" s="343"/>
      <c r="Q156" s="343"/>
      <c r="R156" s="346" t="s">
        <v>1026</v>
      </c>
      <c r="S156" s="343" t="s">
        <v>137</v>
      </c>
      <c r="T156" s="348" t="s">
        <v>2734</v>
      </c>
      <c r="U156" s="294"/>
      <c r="V156" s="294"/>
      <c r="W156" s="294"/>
      <c r="X156" s="328"/>
    </row>
    <row r="157" spans="1:28" ht="32.25" customHeight="1" x14ac:dyDescent="0.2">
      <c r="A157" s="343"/>
      <c r="B157" s="346"/>
      <c r="C157" s="346"/>
      <c r="D157" s="343"/>
      <c r="E157" s="343"/>
      <c r="F157" s="343"/>
      <c r="G157" s="346"/>
      <c r="H157" s="345"/>
      <c r="I157" s="343"/>
      <c r="J157" s="343"/>
      <c r="K157" s="343"/>
      <c r="L157" s="343"/>
      <c r="M157" s="345"/>
      <c r="N157" s="343"/>
      <c r="O157" s="343"/>
      <c r="P157" s="343"/>
      <c r="Q157" s="343"/>
      <c r="R157" s="346" t="s">
        <v>1027</v>
      </c>
      <c r="S157" s="343" t="s">
        <v>620</v>
      </c>
      <c r="T157" s="348"/>
      <c r="U157" s="294"/>
      <c r="V157" s="294"/>
      <c r="W157" s="294"/>
      <c r="X157" s="328"/>
    </row>
    <row r="158" spans="1:28" ht="32.25" customHeight="1" x14ac:dyDescent="0.2">
      <c r="A158" s="343"/>
      <c r="B158" s="346"/>
      <c r="C158" s="346"/>
      <c r="D158" s="343"/>
      <c r="E158" s="343"/>
      <c r="F158" s="343"/>
      <c r="G158" s="346"/>
      <c r="H158" s="345"/>
      <c r="I158" s="343"/>
      <c r="J158" s="343"/>
      <c r="K158" s="343"/>
      <c r="L158" s="343"/>
      <c r="M158" s="345"/>
      <c r="N158" s="343"/>
      <c r="O158" s="343"/>
      <c r="P158" s="343"/>
      <c r="Q158" s="343"/>
      <c r="R158" s="346" t="s">
        <v>1028</v>
      </c>
      <c r="S158" s="343" t="s">
        <v>139</v>
      </c>
      <c r="T158" s="348"/>
      <c r="U158" s="294"/>
      <c r="V158" s="294"/>
      <c r="W158" s="294"/>
      <c r="X158" s="328"/>
    </row>
    <row r="159" spans="1:28" ht="32.25" customHeight="1" x14ac:dyDescent="0.2">
      <c r="A159" s="343">
        <v>34</v>
      </c>
      <c r="B159" s="355" t="s">
        <v>167</v>
      </c>
      <c r="C159" s="344" t="s">
        <v>693</v>
      </c>
      <c r="D159" s="343"/>
      <c r="E159" s="343"/>
      <c r="F159" s="343" t="s">
        <v>807</v>
      </c>
      <c r="G159" s="346" t="s">
        <v>808</v>
      </c>
      <c r="H159" s="345" t="s">
        <v>772</v>
      </c>
      <c r="I159" s="343"/>
      <c r="J159" s="343" t="s">
        <v>2542</v>
      </c>
      <c r="K159" s="343" t="s">
        <v>2446</v>
      </c>
      <c r="L159" s="343" t="s">
        <v>21</v>
      </c>
      <c r="M159" s="345"/>
      <c r="N159" s="343"/>
      <c r="O159" s="343"/>
      <c r="P159" s="343"/>
      <c r="Q159" s="343" t="s">
        <v>73</v>
      </c>
      <c r="R159" s="346"/>
      <c r="S159" s="343"/>
      <c r="T159" s="348"/>
      <c r="U159" s="294"/>
      <c r="V159" s="294"/>
      <c r="W159" s="294"/>
      <c r="X159" s="328"/>
    </row>
    <row r="160" spans="1:28" ht="32.25" customHeight="1" x14ac:dyDescent="0.2">
      <c r="A160" s="343"/>
      <c r="B160" s="346"/>
      <c r="C160" s="346"/>
      <c r="D160" s="343"/>
      <c r="E160" s="343"/>
      <c r="F160" s="343"/>
      <c r="G160" s="346"/>
      <c r="H160" s="345"/>
      <c r="I160" s="343"/>
      <c r="J160" s="343"/>
      <c r="K160" s="343"/>
      <c r="L160" s="343"/>
      <c r="M160" s="345"/>
      <c r="N160" s="343"/>
      <c r="O160" s="343"/>
      <c r="P160" s="343"/>
      <c r="Q160" s="343"/>
      <c r="R160" s="346" t="s">
        <v>993</v>
      </c>
      <c r="S160" s="343" t="s">
        <v>238</v>
      </c>
      <c r="T160" s="348"/>
      <c r="U160" s="294"/>
      <c r="V160" s="294"/>
      <c r="W160" s="294"/>
      <c r="X160" s="328"/>
    </row>
    <row r="161" spans="1:28" ht="32.25" customHeight="1" x14ac:dyDescent="0.2">
      <c r="A161" s="343"/>
      <c r="B161" s="346"/>
      <c r="C161" s="346"/>
      <c r="D161" s="343"/>
      <c r="E161" s="343"/>
      <c r="F161" s="343"/>
      <c r="G161" s="346"/>
      <c r="H161" s="345"/>
      <c r="I161" s="343"/>
      <c r="J161" s="343"/>
      <c r="K161" s="343"/>
      <c r="L161" s="343"/>
      <c r="M161" s="345"/>
      <c r="N161" s="343"/>
      <c r="O161" s="343"/>
      <c r="P161" s="343"/>
      <c r="Q161" s="343"/>
      <c r="R161" s="346" t="s">
        <v>994</v>
      </c>
      <c r="S161" s="343" t="s">
        <v>250</v>
      </c>
      <c r="T161" s="348"/>
      <c r="U161" s="294"/>
      <c r="V161" s="294"/>
      <c r="W161" s="294"/>
      <c r="X161" s="328"/>
    </row>
    <row r="162" spans="1:28" ht="32.25" customHeight="1" x14ac:dyDescent="0.2">
      <c r="A162" s="343"/>
      <c r="B162" s="346"/>
      <c r="C162" s="346"/>
      <c r="D162" s="343"/>
      <c r="E162" s="343"/>
      <c r="F162" s="343"/>
      <c r="G162" s="346"/>
      <c r="H162" s="345"/>
      <c r="I162" s="343"/>
      <c r="J162" s="343"/>
      <c r="K162" s="343"/>
      <c r="L162" s="343"/>
      <c r="M162" s="345"/>
      <c r="N162" s="343"/>
      <c r="O162" s="343"/>
      <c r="P162" s="343"/>
      <c r="Q162" s="343"/>
      <c r="R162" s="346" t="s">
        <v>696</v>
      </c>
      <c r="S162" s="343" t="s">
        <v>995</v>
      </c>
      <c r="T162" s="348"/>
      <c r="U162" s="294"/>
      <c r="V162" s="294"/>
      <c r="W162" s="294"/>
      <c r="X162" s="328"/>
    </row>
    <row r="163" spans="1:28" ht="32.25" customHeight="1" x14ac:dyDescent="0.2">
      <c r="A163" s="343">
        <v>35</v>
      </c>
      <c r="B163" s="340" t="s">
        <v>167</v>
      </c>
      <c r="C163" s="344" t="s">
        <v>470</v>
      </c>
      <c r="D163" s="343" t="str">
        <f>VLOOKUP(C163,'DS KH tình Sở'!$E$16:$F$458,2,FALSE)</f>
        <v>0815557788</v>
      </c>
      <c r="E163" s="346"/>
      <c r="F163" s="343" t="str">
        <f>VLOOKUP(C163,'DS KH tình Sở'!$E$16:$G$455,3,FALSE)</f>
        <v>035092003385</v>
      </c>
      <c r="G163" s="343" t="str">
        <f>VLOOKUP(C163,'DS KH tình Sở'!$E$16:$H$454,4,FALSE)</f>
        <v>20/02/2019</v>
      </c>
      <c r="H163" s="345" t="str">
        <f>VLOOKUP(C163,'DS KH tình Sở'!$E$16:$I$454,5,FALSE)</f>
        <v>Cục cảnh sát QLHC và TTXH</v>
      </c>
      <c r="I163" s="343" t="s">
        <v>2566</v>
      </c>
      <c r="J163" s="343" t="s">
        <v>2565</v>
      </c>
      <c r="K163" s="343" t="s">
        <v>2446</v>
      </c>
      <c r="L163" s="343" t="s">
        <v>21</v>
      </c>
      <c r="M163" s="345"/>
      <c r="N163" s="343"/>
      <c r="O163" s="343"/>
      <c r="P163" s="343"/>
      <c r="Q163" s="343" t="str">
        <f>VLOOKUP(C163,'DS KH tình Sở'!$E$16:$J$453,6,FALSE)</f>
        <v>Công nhân</v>
      </c>
      <c r="R163" s="344"/>
      <c r="S163" s="344"/>
      <c r="T163" s="342"/>
      <c r="U163" s="294" t="s">
        <v>2485</v>
      </c>
      <c r="V163" s="294"/>
      <c r="W163" s="294"/>
      <c r="X163" s="558" t="s">
        <v>2619</v>
      </c>
      <c r="Y163" s="290">
        <v>1</v>
      </c>
      <c r="AB163" s="290">
        <v>50</v>
      </c>
    </row>
    <row r="164" spans="1:28" ht="32.25" customHeight="1" x14ac:dyDescent="0.2">
      <c r="A164" s="343"/>
      <c r="B164" s="346"/>
      <c r="C164" s="346"/>
      <c r="D164" s="343"/>
      <c r="E164" s="343"/>
      <c r="F164" s="343"/>
      <c r="G164" s="343"/>
      <c r="H164" s="345"/>
      <c r="I164" s="343"/>
      <c r="J164" s="343"/>
      <c r="K164" s="343"/>
      <c r="L164" s="343"/>
      <c r="M164" s="345"/>
      <c r="N164" s="343"/>
      <c r="O164" s="343"/>
      <c r="P164" s="343"/>
      <c r="Q164" s="343"/>
      <c r="R164" s="346" t="s">
        <v>525</v>
      </c>
      <c r="S164" s="343" t="s">
        <v>150</v>
      </c>
      <c r="T164" s="348" t="s">
        <v>2705</v>
      </c>
      <c r="U164" s="294"/>
      <c r="V164" s="294"/>
      <c r="W164" s="294"/>
      <c r="X164" s="558"/>
    </row>
    <row r="165" spans="1:28" ht="32.25" customHeight="1" x14ac:dyDescent="0.2">
      <c r="A165" s="343"/>
      <c r="B165" s="346"/>
      <c r="C165" s="346"/>
      <c r="D165" s="343"/>
      <c r="E165" s="343"/>
      <c r="F165" s="343"/>
      <c r="G165" s="343"/>
      <c r="H165" s="345"/>
      <c r="I165" s="343"/>
      <c r="J165" s="343"/>
      <c r="K165" s="343"/>
      <c r="L165" s="343"/>
      <c r="M165" s="345"/>
      <c r="N165" s="343"/>
      <c r="O165" s="343"/>
      <c r="P165" s="343"/>
      <c r="Q165" s="343"/>
      <c r="R165" s="346" t="s">
        <v>526</v>
      </c>
      <c r="S165" s="343" t="s">
        <v>381</v>
      </c>
      <c r="T165" s="348" t="s">
        <v>2706</v>
      </c>
      <c r="U165" s="294"/>
      <c r="V165" s="294"/>
      <c r="W165" s="294"/>
      <c r="X165" s="558"/>
    </row>
    <row r="166" spans="1:28" ht="32.25" customHeight="1" x14ac:dyDescent="0.2">
      <c r="A166" s="343">
        <v>36</v>
      </c>
      <c r="B166" s="340" t="s">
        <v>167</v>
      </c>
      <c r="C166" s="344" t="s">
        <v>660</v>
      </c>
      <c r="D166" s="343" t="str">
        <f>VLOOKUP(C166,'DS KH tình Sở'!$E$16:$F$458,2,FALSE)</f>
        <v>0933831661</v>
      </c>
      <c r="E166" s="343" t="str">
        <f>VLOOKUP(C166,'DS KH tình Sở'!$E$16:$G$455,3,FALSE)</f>
        <v>168535194</v>
      </c>
      <c r="F166" s="343"/>
      <c r="G166" s="343" t="str">
        <f>VLOOKUP(C166,'DS KH tình Sở'!$E$16:$H$454,4,FALSE)</f>
        <v>14/08/2021</v>
      </c>
      <c r="H166" s="345" t="str">
        <f>VLOOKUP(C166,'DS KH tình Sở'!$E$16:$I$454,5,FALSE)</f>
        <v>Công an Hà Nam</v>
      </c>
      <c r="I166" s="343"/>
      <c r="J166" s="343" t="s">
        <v>2565</v>
      </c>
      <c r="K166" s="343" t="s">
        <v>2446</v>
      </c>
      <c r="L166" s="343" t="s">
        <v>21</v>
      </c>
      <c r="M166" s="345"/>
      <c r="N166" s="343"/>
      <c r="O166" s="343"/>
      <c r="P166" s="343"/>
      <c r="Q166" s="343" t="str">
        <f>VLOOKUP(C166,'DS KH tình Sở'!$E$16:$J$453,6,FALSE)</f>
        <v>Công nhân</v>
      </c>
      <c r="R166" s="344"/>
      <c r="S166" s="344"/>
      <c r="T166" s="342"/>
      <c r="U166" s="294" t="s">
        <v>726</v>
      </c>
      <c r="V166" s="294" t="s">
        <v>2481</v>
      </c>
      <c r="W166" s="294" t="s">
        <v>2664</v>
      </c>
      <c r="X166" s="558" t="s">
        <v>2620</v>
      </c>
      <c r="Y166" s="290" t="s">
        <v>2693</v>
      </c>
      <c r="Z166" s="290">
        <v>7</v>
      </c>
      <c r="AB166" s="290">
        <v>51</v>
      </c>
    </row>
    <row r="167" spans="1:28" ht="32.25" customHeight="1" x14ac:dyDescent="0.2">
      <c r="A167" s="343"/>
      <c r="B167" s="346"/>
      <c r="C167" s="346"/>
      <c r="D167" s="343"/>
      <c r="E167" s="343"/>
      <c r="F167" s="343"/>
      <c r="G167" s="343"/>
      <c r="H167" s="345"/>
      <c r="I167" s="343"/>
      <c r="J167" s="343"/>
      <c r="K167" s="343"/>
      <c r="L167" s="343"/>
      <c r="M167" s="345"/>
      <c r="N167" s="343"/>
      <c r="O167" s="343"/>
      <c r="P167" s="343"/>
      <c r="Q167" s="343"/>
      <c r="R167" s="346" t="s">
        <v>938</v>
      </c>
      <c r="S167" s="343" t="s">
        <v>238</v>
      </c>
      <c r="T167" s="348" t="s">
        <v>2707</v>
      </c>
      <c r="U167" s="294"/>
      <c r="V167" s="294"/>
      <c r="W167" s="294"/>
      <c r="X167" s="558"/>
    </row>
    <row r="168" spans="1:28" ht="32.25" customHeight="1" x14ac:dyDescent="0.2">
      <c r="A168" s="343"/>
      <c r="B168" s="346"/>
      <c r="C168" s="346"/>
      <c r="D168" s="343"/>
      <c r="E168" s="343"/>
      <c r="F168" s="343"/>
      <c r="G168" s="343"/>
      <c r="H168" s="345"/>
      <c r="I168" s="343"/>
      <c r="J168" s="343"/>
      <c r="K168" s="343"/>
      <c r="L168" s="343"/>
      <c r="M168" s="345"/>
      <c r="N168" s="343"/>
      <c r="O168" s="343"/>
      <c r="P168" s="343"/>
      <c r="Q168" s="343"/>
      <c r="R168" s="346" t="s">
        <v>939</v>
      </c>
      <c r="S168" s="343" t="s">
        <v>250</v>
      </c>
      <c r="T168" s="348" t="s">
        <v>2708</v>
      </c>
      <c r="U168" s="294"/>
      <c r="V168" s="294"/>
      <c r="W168" s="294"/>
      <c r="X168" s="558"/>
    </row>
    <row r="169" spans="1:28" ht="32.25" customHeight="1" x14ac:dyDescent="0.2">
      <c r="A169" s="343"/>
      <c r="B169" s="346"/>
      <c r="C169" s="346"/>
      <c r="D169" s="343"/>
      <c r="E169" s="343"/>
      <c r="F169" s="343"/>
      <c r="G169" s="343"/>
      <c r="H169" s="345"/>
      <c r="I169" s="343"/>
      <c r="J169" s="343"/>
      <c r="K169" s="343"/>
      <c r="L169" s="343"/>
      <c r="M169" s="345"/>
      <c r="N169" s="343"/>
      <c r="O169" s="343"/>
      <c r="P169" s="343"/>
      <c r="Q169" s="343"/>
      <c r="R169" s="346" t="s">
        <v>940</v>
      </c>
      <c r="S169" s="343" t="s">
        <v>213</v>
      </c>
      <c r="T169" s="348" t="s">
        <v>2709</v>
      </c>
      <c r="U169" s="294"/>
      <c r="V169" s="294"/>
      <c r="W169" s="294"/>
      <c r="X169" s="558"/>
    </row>
    <row r="170" spans="1:28" ht="32.25" customHeight="1" x14ac:dyDescent="0.2">
      <c r="A170" s="343">
        <v>37</v>
      </c>
      <c r="B170" s="340" t="s">
        <v>167</v>
      </c>
      <c r="C170" s="344" t="s">
        <v>751</v>
      </c>
      <c r="D170" s="343" t="str">
        <f>VLOOKUP(C170,'DS KH tình Sở'!$E$16:$F$458,2,FALSE)</f>
        <v>0936795968</v>
      </c>
      <c r="E170" s="346"/>
      <c r="F170" s="343" t="str">
        <f>VLOOKUP(C170,'DS KH tình Sở'!$E$16:$G$455,3,FALSE)</f>
        <v>035192005718</v>
      </c>
      <c r="G170" s="343" t="str">
        <f>VLOOKUP(C170,'DS KH tình Sở'!$E$16:$H$454,4,FALSE)</f>
        <v>12/08/2021</v>
      </c>
      <c r="H170" s="345" t="str">
        <f>VLOOKUP(C170,'DS KH tình Sở'!$E$16:$I$454,5,FALSE)</f>
        <v>Cục cảnh sát QLHC và TTXH</v>
      </c>
      <c r="I170" s="343" t="s">
        <v>2567</v>
      </c>
      <c r="J170" s="343" t="s">
        <v>2536</v>
      </c>
      <c r="K170" s="343" t="s">
        <v>2446</v>
      </c>
      <c r="L170" s="343" t="s">
        <v>21</v>
      </c>
      <c r="M170" s="345"/>
      <c r="N170" s="343"/>
      <c r="O170" s="343"/>
      <c r="P170" s="343"/>
      <c r="Q170" s="343" t="str">
        <f>VLOOKUP(C170,'DS KH tình Sở'!$E$16:$J$453,6,FALSE)</f>
        <v>Công nhân</v>
      </c>
      <c r="R170" s="344"/>
      <c r="S170" s="344"/>
      <c r="T170" s="342"/>
      <c r="U170" s="294" t="s">
        <v>2480</v>
      </c>
      <c r="V170" s="294" t="s">
        <v>2481</v>
      </c>
      <c r="W170" s="294" t="s">
        <v>2666</v>
      </c>
      <c r="X170" s="558" t="s">
        <v>2623</v>
      </c>
      <c r="Y170" s="290" t="s">
        <v>2693</v>
      </c>
      <c r="AB170" s="290">
        <v>52</v>
      </c>
    </row>
    <row r="171" spans="1:28" ht="32.25" customHeight="1" x14ac:dyDescent="0.2">
      <c r="A171" s="343"/>
      <c r="B171" s="346"/>
      <c r="C171" s="346"/>
      <c r="D171" s="343"/>
      <c r="E171" s="343"/>
      <c r="F171" s="343"/>
      <c r="G171" s="343"/>
      <c r="H171" s="345"/>
      <c r="I171" s="343"/>
      <c r="J171" s="343"/>
      <c r="K171" s="343"/>
      <c r="L171" s="343"/>
      <c r="M171" s="345"/>
      <c r="N171" s="343"/>
      <c r="O171" s="343"/>
      <c r="P171" s="343"/>
      <c r="Q171" s="343"/>
      <c r="R171" s="346" t="s">
        <v>944</v>
      </c>
      <c r="S171" s="343" t="s">
        <v>137</v>
      </c>
      <c r="T171" s="348" t="s">
        <v>2710</v>
      </c>
      <c r="U171" s="294"/>
      <c r="V171" s="294"/>
      <c r="W171" s="294"/>
      <c r="X171" s="558"/>
    </row>
    <row r="172" spans="1:28" ht="32.25" customHeight="1" x14ac:dyDescent="0.2">
      <c r="A172" s="343"/>
      <c r="B172" s="346"/>
      <c r="C172" s="346"/>
      <c r="D172" s="343"/>
      <c r="E172" s="343"/>
      <c r="F172" s="343"/>
      <c r="G172" s="343"/>
      <c r="H172" s="345"/>
      <c r="I172" s="343"/>
      <c r="J172" s="343"/>
      <c r="K172" s="343"/>
      <c r="L172" s="343"/>
      <c r="M172" s="345"/>
      <c r="N172" s="343"/>
      <c r="O172" s="343"/>
      <c r="P172" s="343"/>
      <c r="Q172" s="343"/>
      <c r="R172" s="346" t="s">
        <v>945</v>
      </c>
      <c r="S172" s="343" t="s">
        <v>620</v>
      </c>
      <c r="T172" s="348"/>
      <c r="U172" s="294"/>
      <c r="V172" s="294"/>
      <c r="W172" s="294"/>
      <c r="X172" s="558"/>
    </row>
    <row r="173" spans="1:28" ht="32.25" customHeight="1" x14ac:dyDescent="0.2">
      <c r="A173" s="343">
        <v>38</v>
      </c>
      <c r="B173" s="340" t="s">
        <v>167</v>
      </c>
      <c r="C173" s="344" t="s">
        <v>121</v>
      </c>
      <c r="D173" s="343" t="str">
        <f>VLOOKUP(C173,'DS KH tình Sở'!$E$16:$F$458,2,FALSE)</f>
        <v>0385339899</v>
      </c>
      <c r="E173" s="346"/>
      <c r="F173" s="343" t="str">
        <f>VLOOKUP(C173,'DS KH tình Sở'!$E$16:$G$455,3,FALSE)</f>
        <v>035187005512</v>
      </c>
      <c r="G173" s="343" t="str">
        <f>VLOOKUP(C173,'DS KH tình Sở'!$E$16:$H$454,4,FALSE)</f>
        <v>07/9/2020</v>
      </c>
      <c r="H173" s="345" t="str">
        <f>VLOOKUP(C173,'DS KH tình Sở'!$E$16:$I$454,5,FALSE)</f>
        <v>Cục cảnh sát QLHC và TTXH</v>
      </c>
      <c r="I173" s="343" t="s">
        <v>2764</v>
      </c>
      <c r="J173" s="343" t="s">
        <v>2534</v>
      </c>
      <c r="K173" s="343" t="s">
        <v>2446</v>
      </c>
      <c r="L173" s="343" t="s">
        <v>21</v>
      </c>
      <c r="M173" s="345"/>
      <c r="N173" s="343"/>
      <c r="O173" s="343"/>
      <c r="P173" s="343"/>
      <c r="Q173" s="343" t="str">
        <f>VLOOKUP(C173,'DS KH tình Sở'!$E$16:$J$453,6,FALSE)</f>
        <v>Công nhân</v>
      </c>
      <c r="R173" s="344"/>
      <c r="S173" s="344"/>
      <c r="T173" s="342"/>
      <c r="U173" s="294" t="s">
        <v>2479</v>
      </c>
      <c r="V173" s="294"/>
      <c r="W173" s="294"/>
      <c r="X173" s="558" t="s">
        <v>2624</v>
      </c>
      <c r="Y173" s="290">
        <v>1</v>
      </c>
      <c r="AB173" s="290">
        <v>53</v>
      </c>
    </row>
    <row r="174" spans="1:28" ht="32.25" customHeight="1" x14ac:dyDescent="0.2">
      <c r="A174" s="343"/>
      <c r="B174" s="343"/>
      <c r="C174" s="346"/>
      <c r="D174" s="343"/>
      <c r="E174" s="343"/>
      <c r="F174" s="343"/>
      <c r="G174" s="343"/>
      <c r="H174" s="345"/>
      <c r="I174" s="343"/>
      <c r="J174" s="343"/>
      <c r="K174" s="343"/>
      <c r="L174" s="343"/>
      <c r="M174" s="345"/>
      <c r="N174" s="343"/>
      <c r="O174" s="343"/>
      <c r="P174" s="343"/>
      <c r="Q174" s="343"/>
      <c r="R174" s="346" t="s">
        <v>199</v>
      </c>
      <c r="S174" s="343" t="s">
        <v>137</v>
      </c>
      <c r="T174" s="348" t="s">
        <v>2711</v>
      </c>
      <c r="U174" s="294"/>
      <c r="V174" s="294"/>
      <c r="W174" s="294"/>
      <c r="X174" s="558"/>
    </row>
    <row r="175" spans="1:28" ht="32.25" customHeight="1" x14ac:dyDescent="0.2">
      <c r="A175" s="343"/>
      <c r="B175" s="343"/>
      <c r="C175" s="346"/>
      <c r="D175" s="343"/>
      <c r="E175" s="343"/>
      <c r="F175" s="343"/>
      <c r="G175" s="343"/>
      <c r="H175" s="345"/>
      <c r="I175" s="343"/>
      <c r="J175" s="343"/>
      <c r="K175" s="343"/>
      <c r="L175" s="343"/>
      <c r="M175" s="345"/>
      <c r="N175" s="343"/>
      <c r="O175" s="343"/>
      <c r="P175" s="343"/>
      <c r="Q175" s="343"/>
      <c r="R175" s="346" t="s">
        <v>200</v>
      </c>
      <c r="S175" s="343" t="s">
        <v>139</v>
      </c>
      <c r="T175" s="348"/>
      <c r="U175" s="294"/>
      <c r="V175" s="294"/>
      <c r="W175" s="294"/>
      <c r="X175" s="558"/>
    </row>
    <row r="176" spans="1:28" ht="32.25" customHeight="1" x14ac:dyDescent="0.2">
      <c r="A176" s="343"/>
      <c r="B176" s="343"/>
      <c r="C176" s="346"/>
      <c r="D176" s="343"/>
      <c r="E176" s="343"/>
      <c r="F176" s="343"/>
      <c r="G176" s="343"/>
      <c r="H176" s="345"/>
      <c r="I176" s="343"/>
      <c r="J176" s="343"/>
      <c r="K176" s="343"/>
      <c r="L176" s="343"/>
      <c r="M176" s="345"/>
      <c r="N176" s="343"/>
      <c r="O176" s="343"/>
      <c r="P176" s="343"/>
      <c r="Q176" s="343"/>
      <c r="R176" s="346" t="s">
        <v>201</v>
      </c>
      <c r="S176" s="343" t="s">
        <v>139</v>
      </c>
      <c r="T176" s="348"/>
      <c r="U176" s="294"/>
      <c r="V176" s="294"/>
      <c r="W176" s="294"/>
      <c r="X176" s="558"/>
    </row>
    <row r="177" spans="1:28" ht="32.25" customHeight="1" x14ac:dyDescent="0.2">
      <c r="A177" s="343">
        <v>39</v>
      </c>
      <c r="B177" s="340" t="s">
        <v>887</v>
      </c>
      <c r="C177" s="376" t="s">
        <v>202</v>
      </c>
      <c r="D177" s="343" t="s">
        <v>889</v>
      </c>
      <c r="E177" s="346"/>
      <c r="F177" s="343" t="s">
        <v>898</v>
      </c>
      <c r="G177" s="346" t="s">
        <v>774</v>
      </c>
      <c r="H177" s="345" t="s">
        <v>772</v>
      </c>
      <c r="I177" s="343"/>
      <c r="J177" s="343" t="s">
        <v>2568</v>
      </c>
      <c r="K177" s="343" t="s">
        <v>2446</v>
      </c>
      <c r="L177" s="343" t="s">
        <v>21</v>
      </c>
      <c r="M177" s="345"/>
      <c r="N177" s="343"/>
      <c r="O177" s="343"/>
      <c r="P177" s="343"/>
      <c r="Q177" s="343" t="s">
        <v>73</v>
      </c>
      <c r="R177" s="344"/>
      <c r="S177" s="344"/>
      <c r="T177" s="342"/>
      <c r="U177" s="294" t="s">
        <v>724</v>
      </c>
      <c r="V177" s="294" t="s">
        <v>2477</v>
      </c>
      <c r="W177" s="294" t="s">
        <v>2478</v>
      </c>
      <c r="X177" s="558" t="s">
        <v>2625</v>
      </c>
      <c r="Y177" s="290">
        <v>1</v>
      </c>
      <c r="Z177" s="290">
        <v>1</v>
      </c>
      <c r="AB177" s="290">
        <v>54</v>
      </c>
    </row>
    <row r="178" spans="1:28" ht="32.25" customHeight="1" x14ac:dyDescent="0.2">
      <c r="A178" s="343"/>
      <c r="B178" s="346"/>
      <c r="C178" s="346"/>
      <c r="D178" s="343"/>
      <c r="E178" s="343"/>
      <c r="F178" s="343"/>
      <c r="G178" s="346"/>
      <c r="H178" s="345"/>
      <c r="I178" s="343"/>
      <c r="J178" s="343"/>
      <c r="K178" s="343"/>
      <c r="L178" s="343"/>
      <c r="M178" s="345"/>
      <c r="N178" s="343"/>
      <c r="O178" s="343"/>
      <c r="P178" s="343"/>
      <c r="Q178" s="343"/>
      <c r="R178" s="346" t="s">
        <v>920</v>
      </c>
      <c r="S178" s="343" t="s">
        <v>238</v>
      </c>
      <c r="T178" s="348">
        <v>168167841</v>
      </c>
      <c r="U178" s="294"/>
      <c r="V178" s="294"/>
      <c r="W178" s="294"/>
      <c r="X178" s="558"/>
    </row>
    <row r="179" spans="1:28" ht="32.25" customHeight="1" x14ac:dyDescent="0.2">
      <c r="A179" s="343"/>
      <c r="B179" s="346"/>
      <c r="C179" s="346"/>
      <c r="D179" s="343"/>
      <c r="E179" s="343"/>
      <c r="F179" s="343"/>
      <c r="G179" s="346"/>
      <c r="H179" s="345"/>
      <c r="I179" s="343"/>
      <c r="J179" s="343"/>
      <c r="K179" s="343"/>
      <c r="L179" s="343"/>
      <c r="M179" s="345"/>
      <c r="N179" s="343"/>
      <c r="O179" s="343"/>
      <c r="P179" s="343"/>
      <c r="Q179" s="343"/>
      <c r="R179" s="346" t="s">
        <v>921</v>
      </c>
      <c r="S179" s="343" t="s">
        <v>239</v>
      </c>
      <c r="T179" s="348">
        <v>168420072</v>
      </c>
      <c r="U179" s="294"/>
      <c r="V179" s="294"/>
      <c r="W179" s="294"/>
      <c r="X179" s="558"/>
    </row>
    <row r="180" spans="1:28" ht="32.25" customHeight="1" x14ac:dyDescent="0.2">
      <c r="A180" s="343"/>
      <c r="B180" s="346"/>
      <c r="C180" s="346"/>
      <c r="D180" s="343"/>
      <c r="E180" s="343"/>
      <c r="F180" s="343"/>
      <c r="G180" s="346"/>
      <c r="H180" s="345"/>
      <c r="I180" s="343"/>
      <c r="J180" s="343"/>
      <c r="K180" s="343"/>
      <c r="L180" s="343"/>
      <c r="M180" s="345"/>
      <c r="N180" s="343"/>
      <c r="O180" s="343"/>
      <c r="P180" s="343"/>
      <c r="Q180" s="343"/>
      <c r="R180" s="346" t="s">
        <v>922</v>
      </c>
      <c r="S180" s="343" t="s">
        <v>505</v>
      </c>
      <c r="T180" s="348">
        <v>168535268</v>
      </c>
      <c r="U180" s="294"/>
      <c r="V180" s="294"/>
      <c r="W180" s="294"/>
      <c r="X180" s="558"/>
    </row>
    <row r="181" spans="1:28" ht="32.25" customHeight="1" x14ac:dyDescent="0.2">
      <c r="A181" s="343"/>
      <c r="B181" s="346"/>
      <c r="C181" s="346"/>
      <c r="D181" s="343"/>
      <c r="E181" s="343"/>
      <c r="F181" s="343"/>
      <c r="G181" s="346"/>
      <c r="H181" s="345"/>
      <c r="I181" s="343"/>
      <c r="J181" s="343"/>
      <c r="K181" s="343"/>
      <c r="L181" s="343"/>
      <c r="M181" s="345"/>
      <c r="N181" s="343"/>
      <c r="O181" s="343"/>
      <c r="P181" s="343"/>
      <c r="Q181" s="343"/>
      <c r="R181" s="346" t="s">
        <v>923</v>
      </c>
      <c r="S181" s="343" t="s">
        <v>240</v>
      </c>
      <c r="T181" s="348"/>
      <c r="U181" s="294"/>
      <c r="V181" s="294"/>
      <c r="W181" s="294"/>
      <c r="X181" s="558"/>
    </row>
    <row r="182" spans="1:28" ht="32.25" customHeight="1" x14ac:dyDescent="0.2">
      <c r="A182" s="343"/>
      <c r="B182" s="341"/>
      <c r="C182" s="341"/>
      <c r="D182" s="343"/>
      <c r="E182" s="343"/>
      <c r="F182" s="343"/>
      <c r="G182" s="346"/>
      <c r="H182" s="345"/>
      <c r="I182" s="343"/>
      <c r="J182" s="343"/>
      <c r="K182" s="343"/>
      <c r="L182" s="343"/>
      <c r="M182" s="345"/>
      <c r="N182" s="343"/>
      <c r="O182" s="343"/>
      <c r="P182" s="343"/>
      <c r="Q182" s="343"/>
      <c r="R182" s="341"/>
      <c r="S182" s="341"/>
      <c r="T182" s="342"/>
      <c r="U182" s="294"/>
      <c r="V182" s="294"/>
      <c r="W182" s="294"/>
      <c r="X182" s="558"/>
    </row>
    <row r="183" spans="1:28" ht="32.25" customHeight="1" x14ac:dyDescent="0.2">
      <c r="A183" s="343">
        <v>40</v>
      </c>
      <c r="B183" s="340" t="s">
        <v>167</v>
      </c>
      <c r="C183" s="344" t="s">
        <v>633</v>
      </c>
      <c r="D183" s="343"/>
      <c r="E183" s="346"/>
      <c r="F183" s="343" t="s">
        <v>779</v>
      </c>
      <c r="G183" s="346" t="s">
        <v>780</v>
      </c>
      <c r="H183" s="345" t="s">
        <v>772</v>
      </c>
      <c r="I183" s="343" t="s">
        <v>2531</v>
      </c>
      <c r="J183" s="343" t="s">
        <v>2530</v>
      </c>
      <c r="K183" s="343" t="s">
        <v>2525</v>
      </c>
      <c r="L183" s="343" t="s">
        <v>21</v>
      </c>
      <c r="M183" s="345"/>
      <c r="N183" s="343"/>
      <c r="O183" s="343"/>
      <c r="P183" s="343"/>
      <c r="Q183" s="343" t="s">
        <v>73</v>
      </c>
      <c r="R183" s="344"/>
      <c r="S183" s="344"/>
      <c r="T183" s="342"/>
      <c r="U183" s="294" t="s">
        <v>2509</v>
      </c>
      <c r="V183" s="294"/>
      <c r="W183" s="294"/>
      <c r="X183" s="562" t="s">
        <v>2626</v>
      </c>
      <c r="Y183" s="290">
        <v>1</v>
      </c>
      <c r="AB183" s="290">
        <v>55</v>
      </c>
    </row>
    <row r="184" spans="1:28" ht="32.25" customHeight="1" x14ac:dyDescent="0.2">
      <c r="A184" s="343"/>
      <c r="B184" s="346"/>
      <c r="C184" s="346"/>
      <c r="D184" s="343"/>
      <c r="E184" s="343"/>
      <c r="F184" s="343"/>
      <c r="G184" s="346"/>
      <c r="H184" s="345"/>
      <c r="I184" s="343"/>
      <c r="J184" s="343"/>
      <c r="K184" s="343"/>
      <c r="L184" s="343"/>
      <c r="M184" s="345"/>
      <c r="N184" s="343"/>
      <c r="O184" s="343"/>
      <c r="P184" s="343"/>
      <c r="Q184" s="343"/>
      <c r="R184" s="346" t="s">
        <v>1034</v>
      </c>
      <c r="S184" s="343" t="s">
        <v>137</v>
      </c>
      <c r="T184" s="348" t="s">
        <v>2759</v>
      </c>
      <c r="U184" s="294"/>
      <c r="V184" s="294"/>
      <c r="W184" s="294"/>
      <c r="X184" s="562"/>
    </row>
    <row r="185" spans="1:28" ht="32.25" customHeight="1" x14ac:dyDescent="0.2">
      <c r="A185" s="343"/>
      <c r="B185" s="346"/>
      <c r="C185" s="346"/>
      <c r="D185" s="343"/>
      <c r="E185" s="343"/>
      <c r="F185" s="343"/>
      <c r="G185" s="346"/>
      <c r="H185" s="345"/>
      <c r="I185" s="343"/>
      <c r="J185" s="343"/>
      <c r="K185" s="343"/>
      <c r="L185" s="343"/>
      <c r="M185" s="345"/>
      <c r="N185" s="343"/>
      <c r="O185" s="343"/>
      <c r="P185" s="343"/>
      <c r="Q185" s="343"/>
      <c r="R185" s="346" t="s">
        <v>1035</v>
      </c>
      <c r="S185" s="343" t="s">
        <v>139</v>
      </c>
      <c r="T185" s="348"/>
      <c r="U185" s="294"/>
      <c r="V185" s="294"/>
      <c r="W185" s="294"/>
      <c r="X185" s="562"/>
    </row>
    <row r="186" spans="1:28" ht="32.25" customHeight="1" x14ac:dyDescent="0.2">
      <c r="A186" s="343"/>
      <c r="B186" s="346"/>
      <c r="C186" s="346"/>
      <c r="D186" s="343"/>
      <c r="E186" s="343"/>
      <c r="F186" s="343"/>
      <c r="G186" s="346"/>
      <c r="H186" s="345"/>
      <c r="I186" s="343"/>
      <c r="J186" s="343"/>
      <c r="K186" s="343"/>
      <c r="L186" s="343"/>
      <c r="M186" s="345"/>
      <c r="N186" s="343"/>
      <c r="O186" s="343"/>
      <c r="P186" s="343"/>
      <c r="Q186" s="343"/>
      <c r="R186" s="346" t="s">
        <v>1036</v>
      </c>
      <c r="S186" s="343" t="s">
        <v>139</v>
      </c>
      <c r="T186" s="348"/>
      <c r="U186" s="294"/>
      <c r="V186" s="294"/>
      <c r="W186" s="294"/>
      <c r="X186" s="562"/>
    </row>
    <row r="187" spans="1:28" ht="32.25" customHeight="1" x14ac:dyDescent="0.2">
      <c r="A187" s="343"/>
      <c r="B187" s="346"/>
      <c r="C187" s="346"/>
      <c r="D187" s="343"/>
      <c r="E187" s="343"/>
      <c r="F187" s="343"/>
      <c r="G187" s="346"/>
      <c r="H187" s="345"/>
      <c r="I187" s="343"/>
      <c r="J187" s="343"/>
      <c r="K187" s="343"/>
      <c r="L187" s="343"/>
      <c r="M187" s="345"/>
      <c r="N187" s="343"/>
      <c r="O187" s="343"/>
      <c r="P187" s="343"/>
      <c r="Q187" s="343"/>
      <c r="R187" s="346" t="s">
        <v>972</v>
      </c>
      <c r="S187" s="343" t="s">
        <v>139</v>
      </c>
      <c r="T187" s="348"/>
      <c r="U187" s="294"/>
      <c r="V187" s="294"/>
      <c r="W187" s="294"/>
      <c r="X187" s="562"/>
    </row>
    <row r="188" spans="1:28" ht="32.25" customHeight="1" x14ac:dyDescent="0.2">
      <c r="A188" s="343">
        <v>41</v>
      </c>
      <c r="B188" s="340" t="s">
        <v>167</v>
      </c>
      <c r="C188" s="344" t="s">
        <v>209</v>
      </c>
      <c r="D188" s="343" t="s">
        <v>160</v>
      </c>
      <c r="E188" s="346"/>
      <c r="F188" s="343">
        <v>35091011561</v>
      </c>
      <c r="G188" s="346" t="s">
        <v>806</v>
      </c>
      <c r="H188" s="345" t="s">
        <v>772</v>
      </c>
      <c r="I188" s="343" t="s">
        <v>2569</v>
      </c>
      <c r="J188" s="343" t="s">
        <v>2530</v>
      </c>
      <c r="K188" s="343" t="s">
        <v>2525</v>
      </c>
      <c r="L188" s="343" t="s">
        <v>21</v>
      </c>
      <c r="M188" s="345"/>
      <c r="N188" s="343"/>
      <c r="O188" s="343"/>
      <c r="P188" s="343"/>
      <c r="Q188" s="343" t="s">
        <v>73</v>
      </c>
      <c r="R188" s="344"/>
      <c r="S188" s="344"/>
      <c r="T188" s="342"/>
      <c r="U188" s="294" t="s">
        <v>2504</v>
      </c>
      <c r="V188" s="294"/>
      <c r="W188" s="294" t="s">
        <v>2505</v>
      </c>
      <c r="X188" s="562" t="s">
        <v>2627</v>
      </c>
      <c r="Y188" s="290">
        <v>1</v>
      </c>
      <c r="AB188" s="290">
        <v>56</v>
      </c>
    </row>
    <row r="189" spans="1:28" ht="32.25" customHeight="1" x14ac:dyDescent="0.2">
      <c r="A189" s="343"/>
      <c r="B189" s="346"/>
      <c r="C189" s="346"/>
      <c r="D189" s="343"/>
      <c r="E189" s="343"/>
      <c r="F189" s="343"/>
      <c r="G189" s="346"/>
      <c r="H189" s="345"/>
      <c r="I189" s="343"/>
      <c r="J189" s="343"/>
      <c r="K189" s="343"/>
      <c r="L189" s="343"/>
      <c r="M189" s="345"/>
      <c r="N189" s="343"/>
      <c r="O189" s="343"/>
      <c r="P189" s="343"/>
      <c r="Q189" s="343"/>
      <c r="R189" s="346" t="s">
        <v>214</v>
      </c>
      <c r="S189" s="343" t="s">
        <v>213</v>
      </c>
      <c r="T189" s="348">
        <v>163201606</v>
      </c>
      <c r="U189" s="294"/>
      <c r="V189" s="294"/>
      <c r="W189" s="294"/>
      <c r="X189" s="562"/>
    </row>
    <row r="190" spans="1:28" ht="32.25" customHeight="1" x14ac:dyDescent="0.2">
      <c r="A190" s="343"/>
      <c r="B190" s="346"/>
      <c r="C190" s="346"/>
      <c r="D190" s="343"/>
      <c r="E190" s="343"/>
      <c r="F190" s="343"/>
      <c r="G190" s="346"/>
      <c r="H190" s="345"/>
      <c r="I190" s="343"/>
      <c r="J190" s="343"/>
      <c r="K190" s="343"/>
      <c r="L190" s="343"/>
      <c r="M190" s="345"/>
      <c r="N190" s="343"/>
      <c r="O190" s="343"/>
      <c r="P190" s="343"/>
      <c r="Q190" s="343"/>
      <c r="R190" s="346" t="s">
        <v>216</v>
      </c>
      <c r="S190" s="343" t="s">
        <v>139</v>
      </c>
      <c r="T190" s="348"/>
      <c r="U190" s="294"/>
      <c r="V190" s="294"/>
      <c r="W190" s="294"/>
      <c r="X190" s="562"/>
    </row>
    <row r="191" spans="1:28" ht="32.25" customHeight="1" x14ac:dyDescent="0.2">
      <c r="A191" s="343"/>
      <c r="B191" s="346"/>
      <c r="C191" s="346"/>
      <c r="D191" s="343"/>
      <c r="E191" s="343"/>
      <c r="F191" s="343"/>
      <c r="G191" s="346"/>
      <c r="H191" s="345"/>
      <c r="I191" s="343"/>
      <c r="J191" s="343"/>
      <c r="K191" s="343"/>
      <c r="L191" s="343"/>
      <c r="M191" s="345"/>
      <c r="N191" s="343"/>
      <c r="O191" s="343"/>
      <c r="P191" s="343"/>
      <c r="Q191" s="343"/>
      <c r="R191" s="346" t="s">
        <v>215</v>
      </c>
      <c r="S191" s="343" t="s">
        <v>139</v>
      </c>
      <c r="T191" s="348"/>
      <c r="U191" s="294"/>
      <c r="V191" s="294"/>
      <c r="W191" s="294"/>
      <c r="X191" s="562"/>
    </row>
    <row r="192" spans="1:28" ht="32.25" customHeight="1" x14ac:dyDescent="0.2">
      <c r="A192" s="343"/>
      <c r="B192" s="346"/>
      <c r="C192" s="346"/>
      <c r="D192" s="343"/>
      <c r="E192" s="343"/>
      <c r="F192" s="343"/>
      <c r="G192" s="346"/>
      <c r="H192" s="345"/>
      <c r="I192" s="343"/>
      <c r="J192" s="343"/>
      <c r="K192" s="343"/>
      <c r="L192" s="343"/>
      <c r="M192" s="345"/>
      <c r="N192" s="343"/>
      <c r="O192" s="343"/>
      <c r="P192" s="343"/>
      <c r="Q192" s="343"/>
      <c r="R192" s="346" t="s">
        <v>2667</v>
      </c>
      <c r="S192" s="343" t="s">
        <v>238</v>
      </c>
      <c r="T192" s="348">
        <v>168407589</v>
      </c>
      <c r="U192" s="294"/>
      <c r="V192" s="294"/>
      <c r="W192" s="294"/>
      <c r="X192" s="324"/>
    </row>
    <row r="193" spans="1:28" ht="32.25" customHeight="1" x14ac:dyDescent="0.2">
      <c r="A193" s="343"/>
      <c r="B193" s="346"/>
      <c r="C193" s="346"/>
      <c r="D193" s="343"/>
      <c r="E193" s="343"/>
      <c r="F193" s="343"/>
      <c r="G193" s="346"/>
      <c r="H193" s="345"/>
      <c r="I193" s="343"/>
      <c r="J193" s="343"/>
      <c r="K193" s="343"/>
      <c r="L193" s="343"/>
      <c r="M193" s="345"/>
      <c r="N193" s="343"/>
      <c r="O193" s="343"/>
      <c r="P193" s="343"/>
      <c r="Q193" s="343"/>
      <c r="R193" s="346" t="s">
        <v>2668</v>
      </c>
      <c r="S193" s="343" t="s">
        <v>250</v>
      </c>
      <c r="T193" s="348">
        <v>168307447</v>
      </c>
      <c r="U193" s="294"/>
      <c r="V193" s="294"/>
      <c r="W193" s="294"/>
      <c r="X193" s="324"/>
    </row>
    <row r="194" spans="1:28" ht="32.25" customHeight="1" x14ac:dyDescent="0.2">
      <c r="A194" s="349">
        <v>42</v>
      </c>
      <c r="B194" s="340" t="s">
        <v>167</v>
      </c>
      <c r="C194" s="344" t="s">
        <v>306</v>
      </c>
      <c r="D194" s="343" t="s">
        <v>304</v>
      </c>
      <c r="E194" s="343" t="s">
        <v>408</v>
      </c>
      <c r="F194" s="343"/>
      <c r="G194" s="346" t="s">
        <v>858</v>
      </c>
      <c r="H194" s="345" t="s">
        <v>787</v>
      </c>
      <c r="I194" s="343" t="s">
        <v>2570</v>
      </c>
      <c r="J194" s="343" t="s">
        <v>2530</v>
      </c>
      <c r="K194" s="343" t="s">
        <v>2525</v>
      </c>
      <c r="L194" s="343" t="s">
        <v>21</v>
      </c>
      <c r="M194" s="345"/>
      <c r="N194" s="343"/>
      <c r="O194" s="343"/>
      <c r="P194" s="343"/>
      <c r="Q194" s="343" t="s">
        <v>73</v>
      </c>
      <c r="R194" s="344"/>
      <c r="S194" s="344"/>
      <c r="T194" s="342"/>
      <c r="U194" s="294" t="s">
        <v>369</v>
      </c>
      <c r="V194" s="294" t="s">
        <v>2481</v>
      </c>
      <c r="W194" s="294" t="s">
        <v>2508</v>
      </c>
      <c r="X194" s="562" t="s">
        <v>2628</v>
      </c>
    </row>
    <row r="195" spans="1:28" ht="32.25" customHeight="1" x14ac:dyDescent="0.2">
      <c r="A195" s="343"/>
      <c r="B195" s="340"/>
      <c r="C195" s="344"/>
      <c r="D195" s="343"/>
      <c r="E195" s="343"/>
      <c r="F195" s="343"/>
      <c r="G195" s="346"/>
      <c r="H195" s="345"/>
      <c r="I195" s="343"/>
      <c r="J195" s="343"/>
      <c r="K195" s="343"/>
      <c r="L195" s="343"/>
      <c r="M195" s="345"/>
      <c r="N195" s="343"/>
      <c r="O195" s="343"/>
      <c r="P195" s="343"/>
      <c r="Q195" s="343"/>
      <c r="R195" s="346" t="s">
        <v>2669</v>
      </c>
      <c r="S195" s="346" t="s">
        <v>2671</v>
      </c>
      <c r="T195" s="342"/>
      <c r="U195" s="294"/>
      <c r="V195" s="294"/>
      <c r="W195" s="294"/>
      <c r="X195" s="562"/>
      <c r="Y195" s="290">
        <v>1</v>
      </c>
      <c r="AB195" s="290">
        <v>57</v>
      </c>
    </row>
    <row r="196" spans="1:28" ht="32.25" customHeight="1" x14ac:dyDescent="0.2">
      <c r="A196" s="343"/>
      <c r="B196" s="340"/>
      <c r="C196" s="344"/>
      <c r="D196" s="343"/>
      <c r="E196" s="343"/>
      <c r="F196" s="343"/>
      <c r="G196" s="346"/>
      <c r="H196" s="345"/>
      <c r="I196" s="343"/>
      <c r="J196" s="343"/>
      <c r="K196" s="343"/>
      <c r="L196" s="343"/>
      <c r="M196" s="345"/>
      <c r="N196" s="343"/>
      <c r="O196" s="343"/>
      <c r="P196" s="343"/>
      <c r="Q196" s="343"/>
      <c r="R196" s="346" t="s">
        <v>2670</v>
      </c>
      <c r="S196" s="346" t="s">
        <v>2672</v>
      </c>
      <c r="T196" s="342"/>
      <c r="U196" s="294"/>
      <c r="V196" s="294"/>
      <c r="W196" s="294"/>
      <c r="X196" s="562"/>
    </row>
    <row r="197" spans="1:28" ht="32.25" customHeight="1" x14ac:dyDescent="0.2">
      <c r="A197" s="343"/>
      <c r="B197" s="346"/>
      <c r="C197" s="346"/>
      <c r="D197" s="343"/>
      <c r="E197" s="343"/>
      <c r="F197" s="343"/>
      <c r="G197" s="346"/>
      <c r="H197" s="345"/>
      <c r="I197" s="343"/>
      <c r="J197" s="343"/>
      <c r="K197" s="343"/>
      <c r="L197" s="343"/>
      <c r="M197" s="345"/>
      <c r="N197" s="343"/>
      <c r="O197" s="343"/>
      <c r="P197" s="343"/>
      <c r="Q197" s="343"/>
      <c r="R197" s="346" t="s">
        <v>410</v>
      </c>
      <c r="S197" s="343" t="s">
        <v>137</v>
      </c>
      <c r="T197" s="348">
        <v>168064134</v>
      </c>
      <c r="U197" s="294"/>
      <c r="V197" s="294"/>
      <c r="W197" s="294"/>
      <c r="X197" s="562"/>
    </row>
    <row r="198" spans="1:28" ht="32.25" customHeight="1" x14ac:dyDescent="0.2">
      <c r="A198" s="343"/>
      <c r="B198" s="346"/>
      <c r="C198" s="346"/>
      <c r="D198" s="343"/>
      <c r="E198" s="343"/>
      <c r="F198" s="343"/>
      <c r="G198" s="346"/>
      <c r="H198" s="345"/>
      <c r="I198" s="343"/>
      <c r="J198" s="343"/>
      <c r="K198" s="343"/>
      <c r="L198" s="343"/>
      <c r="M198" s="345"/>
      <c r="N198" s="343"/>
      <c r="O198" s="343"/>
      <c r="P198" s="343"/>
      <c r="Q198" s="343"/>
      <c r="R198" s="346" t="s">
        <v>411</v>
      </c>
      <c r="S198" s="343" t="s">
        <v>139</v>
      </c>
      <c r="T198" s="348"/>
      <c r="U198" s="294"/>
      <c r="V198" s="294"/>
      <c r="W198" s="294"/>
      <c r="X198" s="562"/>
    </row>
    <row r="199" spans="1:28" ht="32.25" customHeight="1" x14ac:dyDescent="0.2">
      <c r="A199" s="343"/>
      <c r="B199" s="346"/>
      <c r="C199" s="346"/>
      <c r="D199" s="343"/>
      <c r="E199" s="343"/>
      <c r="F199" s="343"/>
      <c r="G199" s="346"/>
      <c r="H199" s="345"/>
      <c r="I199" s="343"/>
      <c r="J199" s="343"/>
      <c r="K199" s="343"/>
      <c r="L199" s="343"/>
      <c r="M199" s="345"/>
      <c r="N199" s="343"/>
      <c r="O199" s="343"/>
      <c r="P199" s="343"/>
      <c r="Q199" s="343"/>
      <c r="R199" s="346" t="s">
        <v>412</v>
      </c>
      <c r="S199" s="343" t="s">
        <v>139</v>
      </c>
      <c r="T199" s="348"/>
      <c r="U199" s="294"/>
      <c r="V199" s="294"/>
      <c r="W199" s="294"/>
      <c r="X199" s="562"/>
    </row>
    <row r="200" spans="1:28" ht="32.25" customHeight="1" x14ac:dyDescent="0.2">
      <c r="A200" s="343">
        <v>43</v>
      </c>
      <c r="B200" s="340" t="s">
        <v>453</v>
      </c>
      <c r="C200" s="344" t="s">
        <v>9</v>
      </c>
      <c r="D200" s="343" t="s">
        <v>1033</v>
      </c>
      <c r="E200" s="346"/>
      <c r="F200" s="343" t="s">
        <v>868</v>
      </c>
      <c r="G200" s="346" t="s">
        <v>869</v>
      </c>
      <c r="H200" s="345" t="s">
        <v>778</v>
      </c>
      <c r="I200" s="343" t="s">
        <v>2571</v>
      </c>
      <c r="J200" s="343" t="s">
        <v>2530</v>
      </c>
      <c r="K200" s="343" t="s">
        <v>2525</v>
      </c>
      <c r="L200" s="343" t="s">
        <v>21</v>
      </c>
      <c r="M200" s="345"/>
      <c r="N200" s="343"/>
      <c r="O200" s="343"/>
      <c r="P200" s="343"/>
      <c r="Q200" s="343" t="s">
        <v>73</v>
      </c>
      <c r="R200" s="344"/>
      <c r="S200" s="344"/>
      <c r="T200" s="342"/>
      <c r="U200" s="294"/>
      <c r="V200" s="294" t="s">
        <v>2477</v>
      </c>
      <c r="W200" s="294" t="s">
        <v>2673</v>
      </c>
      <c r="X200" s="562" t="s">
        <v>2644</v>
      </c>
      <c r="Y200" s="290">
        <v>1</v>
      </c>
      <c r="Z200" s="290">
        <v>1</v>
      </c>
      <c r="AB200" s="290">
        <v>59</v>
      </c>
    </row>
    <row r="201" spans="1:28" ht="32.25" customHeight="1" x14ac:dyDescent="0.2">
      <c r="A201" s="343"/>
      <c r="B201" s="346"/>
      <c r="C201" s="346"/>
      <c r="D201" s="343"/>
      <c r="E201" s="343"/>
      <c r="F201" s="343"/>
      <c r="G201" s="346"/>
      <c r="H201" s="345"/>
      <c r="I201" s="343"/>
      <c r="J201" s="343"/>
      <c r="K201" s="343"/>
      <c r="L201" s="343"/>
      <c r="M201" s="345"/>
      <c r="N201" s="343"/>
      <c r="O201" s="343"/>
      <c r="P201" s="343"/>
      <c r="Q201" s="343"/>
      <c r="R201" s="346" t="s">
        <v>465</v>
      </c>
      <c r="S201" s="343" t="s">
        <v>238</v>
      </c>
      <c r="T201" s="348" t="s">
        <v>2712</v>
      </c>
      <c r="U201" s="294"/>
      <c r="V201" s="294"/>
      <c r="W201" s="294"/>
      <c r="X201" s="562"/>
    </row>
    <row r="202" spans="1:28" ht="32.25" customHeight="1" x14ac:dyDescent="0.2">
      <c r="A202" s="343"/>
      <c r="B202" s="346"/>
      <c r="C202" s="346"/>
      <c r="D202" s="343"/>
      <c r="E202" s="343"/>
      <c r="F202" s="343"/>
      <c r="G202" s="346"/>
      <c r="H202" s="345"/>
      <c r="I202" s="343"/>
      <c r="J202" s="343"/>
      <c r="K202" s="343"/>
      <c r="L202" s="343"/>
      <c r="M202" s="345"/>
      <c r="N202" s="343"/>
      <c r="O202" s="343"/>
      <c r="P202" s="343"/>
      <c r="Q202" s="343"/>
      <c r="R202" s="346" t="s">
        <v>466</v>
      </c>
      <c r="S202" s="343" t="s">
        <v>250</v>
      </c>
      <c r="T202" s="348" t="s">
        <v>2713</v>
      </c>
      <c r="U202" s="294"/>
      <c r="V202" s="294"/>
      <c r="W202" s="294"/>
      <c r="X202" s="562"/>
    </row>
    <row r="203" spans="1:28" ht="32.25" customHeight="1" x14ac:dyDescent="0.2">
      <c r="A203" s="343"/>
      <c r="B203" s="346"/>
      <c r="C203" s="346"/>
      <c r="D203" s="343"/>
      <c r="E203" s="343"/>
      <c r="F203" s="343"/>
      <c r="G203" s="346"/>
      <c r="H203" s="345"/>
      <c r="I203" s="343"/>
      <c r="J203" s="343"/>
      <c r="K203" s="343"/>
      <c r="L203" s="343"/>
      <c r="M203" s="345"/>
      <c r="N203" s="343"/>
      <c r="O203" s="343"/>
      <c r="P203" s="343"/>
      <c r="Q203" s="343"/>
      <c r="R203" s="346" t="s">
        <v>467</v>
      </c>
      <c r="S203" s="343" t="s">
        <v>335</v>
      </c>
      <c r="T203" s="348"/>
      <c r="U203" s="294"/>
      <c r="V203" s="294"/>
      <c r="W203" s="294"/>
      <c r="X203" s="562"/>
    </row>
    <row r="204" spans="1:28" ht="32.25" customHeight="1" x14ac:dyDescent="0.2">
      <c r="A204" s="343"/>
      <c r="B204" s="346"/>
      <c r="C204" s="346"/>
      <c r="D204" s="343"/>
      <c r="E204" s="343"/>
      <c r="F204" s="343"/>
      <c r="G204" s="346"/>
      <c r="H204" s="345"/>
      <c r="I204" s="343"/>
      <c r="J204" s="343"/>
      <c r="K204" s="343"/>
      <c r="L204" s="343"/>
      <c r="M204" s="345"/>
      <c r="N204" s="343"/>
      <c r="O204" s="343"/>
      <c r="P204" s="343"/>
      <c r="Q204" s="343"/>
      <c r="R204" s="346" t="s">
        <v>468</v>
      </c>
      <c r="S204" s="343" t="s">
        <v>139</v>
      </c>
      <c r="T204" s="348"/>
      <c r="U204" s="294"/>
      <c r="V204" s="294"/>
      <c r="W204" s="294"/>
      <c r="X204" s="562"/>
    </row>
    <row r="205" spans="1:28" ht="32.25" customHeight="1" x14ac:dyDescent="0.2">
      <c r="A205" s="343">
        <v>44</v>
      </c>
      <c r="B205" s="340" t="s">
        <v>167</v>
      </c>
      <c r="C205" s="344" t="s">
        <v>107</v>
      </c>
      <c r="D205" s="343" t="s">
        <v>108</v>
      </c>
      <c r="E205" s="343" t="s">
        <v>500</v>
      </c>
      <c r="F205" s="343"/>
      <c r="G205" s="346" t="s">
        <v>875</v>
      </c>
      <c r="H205" s="345" t="s">
        <v>787</v>
      </c>
      <c r="I205" s="343" t="s">
        <v>2529</v>
      </c>
      <c r="J205" s="343" t="s">
        <v>2530</v>
      </c>
      <c r="K205" s="343" t="s">
        <v>2525</v>
      </c>
      <c r="L205" s="343" t="s">
        <v>21</v>
      </c>
      <c r="M205" s="345"/>
      <c r="N205" s="343"/>
      <c r="O205" s="343"/>
      <c r="P205" s="343"/>
      <c r="Q205" s="343" t="s">
        <v>73</v>
      </c>
      <c r="R205" s="344"/>
      <c r="S205" s="344"/>
      <c r="T205" s="342"/>
      <c r="U205" s="294" t="s">
        <v>2506</v>
      </c>
      <c r="V205" s="294"/>
      <c r="W205" s="294" t="s">
        <v>2507</v>
      </c>
      <c r="X205" s="562" t="s">
        <v>2629</v>
      </c>
      <c r="Y205" s="290">
        <v>1</v>
      </c>
      <c r="AB205" s="290">
        <v>60</v>
      </c>
    </row>
    <row r="206" spans="1:28" ht="32.25" customHeight="1" x14ac:dyDescent="0.2">
      <c r="A206" s="343"/>
      <c r="B206" s="346"/>
      <c r="C206" s="346"/>
      <c r="D206" s="343"/>
      <c r="E206" s="343"/>
      <c r="F206" s="343"/>
      <c r="G206" s="346"/>
      <c r="H206" s="345"/>
      <c r="I206" s="343"/>
      <c r="J206" s="343"/>
      <c r="K206" s="343"/>
      <c r="L206" s="343"/>
      <c r="M206" s="345"/>
      <c r="N206" s="343"/>
      <c r="O206" s="343"/>
      <c r="P206" s="343"/>
      <c r="Q206" s="343"/>
      <c r="R206" s="346" t="s">
        <v>2674</v>
      </c>
      <c r="S206" s="343" t="s">
        <v>150</v>
      </c>
      <c r="T206" s="348" t="s">
        <v>2714</v>
      </c>
      <c r="U206" s="294"/>
      <c r="V206" s="294"/>
      <c r="W206" s="294"/>
      <c r="X206" s="562"/>
    </row>
    <row r="207" spans="1:28" ht="32.25" customHeight="1" x14ac:dyDescent="0.2">
      <c r="A207" s="343"/>
      <c r="B207" s="346"/>
      <c r="C207" s="346"/>
      <c r="D207" s="343"/>
      <c r="E207" s="343"/>
      <c r="F207" s="343"/>
      <c r="G207" s="346"/>
      <c r="H207" s="345"/>
      <c r="I207" s="343"/>
      <c r="J207" s="343"/>
      <c r="K207" s="343"/>
      <c r="L207" s="343"/>
      <c r="M207" s="345"/>
      <c r="N207" s="343"/>
      <c r="O207" s="343"/>
      <c r="P207" s="343"/>
      <c r="Q207" s="343"/>
      <c r="R207" s="346" t="s">
        <v>504</v>
      </c>
      <c r="S207" s="343" t="s">
        <v>381</v>
      </c>
      <c r="T207" s="348" t="s">
        <v>2715</v>
      </c>
      <c r="U207" s="294"/>
      <c r="V207" s="294"/>
      <c r="W207" s="294"/>
      <c r="X207" s="562"/>
    </row>
    <row r="208" spans="1:28" ht="32.25" customHeight="1" x14ac:dyDescent="0.2">
      <c r="A208" s="343"/>
      <c r="B208" s="346"/>
      <c r="C208" s="346"/>
      <c r="D208" s="343"/>
      <c r="E208" s="343"/>
      <c r="F208" s="343"/>
      <c r="G208" s="346"/>
      <c r="H208" s="345"/>
      <c r="I208" s="343"/>
      <c r="J208" s="343"/>
      <c r="K208" s="343"/>
      <c r="L208" s="343"/>
      <c r="M208" s="345"/>
      <c r="N208" s="343"/>
      <c r="O208" s="343"/>
      <c r="P208" s="343"/>
      <c r="Q208" s="343"/>
      <c r="R208" s="346" t="s">
        <v>506</v>
      </c>
      <c r="S208" s="343" t="s">
        <v>505</v>
      </c>
      <c r="T208" s="348" t="s">
        <v>2716</v>
      </c>
      <c r="U208" s="294"/>
      <c r="V208" s="294"/>
      <c r="W208" s="294"/>
      <c r="X208" s="562"/>
    </row>
    <row r="209" spans="1:28" ht="32.25" customHeight="1" x14ac:dyDescent="0.2">
      <c r="A209" s="343"/>
      <c r="B209" s="346"/>
      <c r="C209" s="346"/>
      <c r="D209" s="343"/>
      <c r="E209" s="343"/>
      <c r="F209" s="343"/>
      <c r="G209" s="346"/>
      <c r="H209" s="345"/>
      <c r="I209" s="343"/>
      <c r="J209" s="343"/>
      <c r="K209" s="343"/>
      <c r="L209" s="343"/>
      <c r="M209" s="345"/>
      <c r="N209" s="343"/>
      <c r="O209" s="343"/>
      <c r="P209" s="343"/>
      <c r="Q209" s="343"/>
      <c r="R209" s="346" t="s">
        <v>507</v>
      </c>
      <c r="S209" s="343" t="s">
        <v>314</v>
      </c>
      <c r="T209" s="348"/>
      <c r="U209" s="294"/>
      <c r="V209" s="294"/>
      <c r="W209" s="294"/>
      <c r="X209" s="562"/>
    </row>
    <row r="210" spans="1:28" ht="32.25" customHeight="1" x14ac:dyDescent="0.2">
      <c r="A210" s="343"/>
      <c r="B210" s="346"/>
      <c r="C210" s="346"/>
      <c r="D210" s="343"/>
      <c r="E210" s="343"/>
      <c r="F210" s="343"/>
      <c r="G210" s="346"/>
      <c r="H210" s="345"/>
      <c r="I210" s="343"/>
      <c r="J210" s="343"/>
      <c r="K210" s="343"/>
      <c r="L210" s="343"/>
      <c r="M210" s="345"/>
      <c r="N210" s="343"/>
      <c r="O210" s="343"/>
      <c r="P210" s="343"/>
      <c r="Q210" s="343"/>
      <c r="R210" s="346" t="s">
        <v>508</v>
      </c>
      <c r="S210" s="343" t="s">
        <v>314</v>
      </c>
      <c r="T210" s="348"/>
      <c r="U210" s="294"/>
      <c r="V210" s="294"/>
      <c r="W210" s="294"/>
      <c r="X210" s="562"/>
    </row>
    <row r="211" spans="1:28" ht="32.25" customHeight="1" x14ac:dyDescent="0.2">
      <c r="A211" s="343">
        <v>45</v>
      </c>
      <c r="B211" s="340" t="s">
        <v>453</v>
      </c>
      <c r="C211" s="376" t="s">
        <v>599</v>
      </c>
      <c r="D211" s="343" t="s">
        <v>600</v>
      </c>
      <c r="E211" s="346"/>
      <c r="F211" s="343" t="s">
        <v>609</v>
      </c>
      <c r="G211" s="346" t="s">
        <v>771</v>
      </c>
      <c r="H211" s="345" t="s">
        <v>772</v>
      </c>
      <c r="I211" s="343" t="s">
        <v>2571</v>
      </c>
      <c r="J211" s="343" t="s">
        <v>2530</v>
      </c>
      <c r="K211" s="343" t="s">
        <v>2525</v>
      </c>
      <c r="L211" s="343" t="s">
        <v>21</v>
      </c>
      <c r="M211" s="345"/>
      <c r="N211" s="343"/>
      <c r="O211" s="343"/>
      <c r="P211" s="343"/>
      <c r="Q211" s="343" t="s">
        <v>73</v>
      </c>
      <c r="R211" s="344"/>
      <c r="S211" s="344"/>
      <c r="T211" s="342"/>
      <c r="U211" s="294" t="s">
        <v>2510</v>
      </c>
      <c r="V211" s="294" t="s">
        <v>2481</v>
      </c>
      <c r="W211" s="294"/>
      <c r="X211" s="562" t="s">
        <v>2630</v>
      </c>
      <c r="Y211" s="290">
        <v>1</v>
      </c>
      <c r="AB211" s="290">
        <v>61</v>
      </c>
    </row>
    <row r="212" spans="1:28" ht="32.25" customHeight="1" x14ac:dyDescent="0.2">
      <c r="A212" s="343"/>
      <c r="B212" s="346"/>
      <c r="C212" s="346"/>
      <c r="D212" s="343"/>
      <c r="E212" s="343"/>
      <c r="F212" s="343"/>
      <c r="G212" s="346"/>
      <c r="H212" s="345"/>
      <c r="I212" s="343"/>
      <c r="J212" s="343"/>
      <c r="K212" s="343"/>
      <c r="L212" s="343"/>
      <c r="M212" s="345"/>
      <c r="N212" s="343"/>
      <c r="O212" s="343"/>
      <c r="P212" s="343"/>
      <c r="Q212" s="343"/>
      <c r="R212" s="346" t="s">
        <v>611</v>
      </c>
      <c r="S212" s="343" t="s">
        <v>137</v>
      </c>
      <c r="T212" s="348" t="s">
        <v>2760</v>
      </c>
      <c r="U212" s="294"/>
      <c r="V212" s="294"/>
      <c r="W212" s="294"/>
      <c r="X212" s="562"/>
    </row>
    <row r="213" spans="1:28" ht="32.25" customHeight="1" x14ac:dyDescent="0.2">
      <c r="A213" s="343"/>
      <c r="B213" s="346"/>
      <c r="C213" s="346"/>
      <c r="D213" s="343"/>
      <c r="E213" s="343"/>
      <c r="F213" s="343"/>
      <c r="G213" s="346"/>
      <c r="H213" s="345"/>
      <c r="I213" s="343"/>
      <c r="J213" s="343"/>
      <c r="K213" s="343"/>
      <c r="L213" s="343"/>
      <c r="M213" s="345"/>
      <c r="N213" s="343"/>
      <c r="O213" s="343"/>
      <c r="P213" s="343"/>
      <c r="Q213" s="343"/>
      <c r="R213" s="346" t="s">
        <v>612</v>
      </c>
      <c r="S213" s="343" t="s">
        <v>139</v>
      </c>
      <c r="T213" s="348"/>
      <c r="U213" s="294"/>
      <c r="V213" s="294"/>
      <c r="W213" s="294"/>
      <c r="X213" s="562"/>
    </row>
    <row r="214" spans="1:28" ht="32.25" customHeight="1" x14ac:dyDescent="0.2">
      <c r="A214" s="343"/>
      <c r="B214" s="346"/>
      <c r="C214" s="346"/>
      <c r="D214" s="343"/>
      <c r="E214" s="343"/>
      <c r="F214" s="343"/>
      <c r="G214" s="346"/>
      <c r="H214" s="345"/>
      <c r="I214" s="343"/>
      <c r="J214" s="343"/>
      <c r="K214" s="343"/>
      <c r="L214" s="343"/>
      <c r="M214" s="345"/>
      <c r="N214" s="343"/>
      <c r="O214" s="343"/>
      <c r="P214" s="343"/>
      <c r="Q214" s="343"/>
      <c r="R214" s="346" t="s">
        <v>613</v>
      </c>
      <c r="S214" s="343" t="s">
        <v>139</v>
      </c>
      <c r="T214" s="348"/>
      <c r="U214" s="294"/>
      <c r="V214" s="294"/>
      <c r="W214" s="294"/>
      <c r="X214" s="562"/>
    </row>
    <row r="215" spans="1:28" ht="32.25" customHeight="1" x14ac:dyDescent="0.2">
      <c r="A215" s="343"/>
      <c r="B215" s="346"/>
      <c r="C215" s="346"/>
      <c r="D215" s="343"/>
      <c r="E215" s="343"/>
      <c r="F215" s="343"/>
      <c r="G215" s="346"/>
      <c r="H215" s="345"/>
      <c r="I215" s="343"/>
      <c r="J215" s="343"/>
      <c r="K215" s="343"/>
      <c r="L215" s="343"/>
      <c r="M215" s="345"/>
      <c r="N215" s="343"/>
      <c r="O215" s="343"/>
      <c r="P215" s="343"/>
      <c r="Q215" s="343"/>
      <c r="R215" s="346" t="s">
        <v>614</v>
      </c>
      <c r="S215" s="343" t="s">
        <v>139</v>
      </c>
      <c r="T215" s="348"/>
      <c r="U215" s="294"/>
      <c r="V215" s="294"/>
      <c r="W215" s="294"/>
      <c r="X215" s="562"/>
    </row>
    <row r="216" spans="1:28" ht="32.25" customHeight="1" x14ac:dyDescent="0.2">
      <c r="A216" s="343">
        <v>46</v>
      </c>
      <c r="B216" s="340" t="s">
        <v>167</v>
      </c>
      <c r="C216" s="344" t="s">
        <v>70</v>
      </c>
      <c r="D216" s="343" t="str">
        <f>VLOOKUP(C216,'DS KH tình Sở'!$E$16:$F$458,2,FALSE)</f>
        <v>0917406705</v>
      </c>
      <c r="E216" s="346"/>
      <c r="F216" s="343" t="str">
        <f>VLOOKUP(C216,'DS KH tình Sở'!$E$16:$G$455,3,FALSE)</f>
        <v>035191001894</v>
      </c>
      <c r="G216" s="343" t="str">
        <f>VLOOKUP(C216,'DS KH tình Sở'!$E$16:$H$454,4,FALSE)</f>
        <v>02/01/2018</v>
      </c>
      <c r="H216" s="345" t="str">
        <f>VLOOKUP(C216,'DS KH tình Sở'!$E$16:$I$454,5,FALSE)</f>
        <v>Cục cảnh sát ĐKQL cư trú</v>
      </c>
      <c r="I216" s="343" t="s">
        <v>2572</v>
      </c>
      <c r="J216" s="343" t="s">
        <v>2526</v>
      </c>
      <c r="K216" s="343" t="s">
        <v>2525</v>
      </c>
      <c r="L216" s="343" t="s">
        <v>21</v>
      </c>
      <c r="M216" s="345"/>
      <c r="N216" s="343"/>
      <c r="O216" s="343"/>
      <c r="P216" s="343"/>
      <c r="Q216" s="343" t="str">
        <f>VLOOKUP(C216,'DS KH tình Sở'!$E$16:$J$453,6,FALSE)</f>
        <v>Công nhân</v>
      </c>
      <c r="R216" s="344"/>
      <c r="S216" s="344"/>
      <c r="T216" s="342"/>
      <c r="U216" s="294" t="s">
        <v>158</v>
      </c>
      <c r="V216" s="294" t="s">
        <v>2497</v>
      </c>
      <c r="W216" s="294" t="s">
        <v>2675</v>
      </c>
      <c r="X216" s="563" t="s">
        <v>2631</v>
      </c>
    </row>
    <row r="217" spans="1:28" ht="32.25" customHeight="1" x14ac:dyDescent="0.2">
      <c r="A217" s="343"/>
      <c r="B217" s="346"/>
      <c r="C217" s="346"/>
      <c r="D217" s="343"/>
      <c r="E217" s="343"/>
      <c r="F217" s="343"/>
      <c r="G217" s="343"/>
      <c r="H217" s="345"/>
      <c r="I217" s="343"/>
      <c r="J217" s="343"/>
      <c r="K217" s="343"/>
      <c r="L217" s="343"/>
      <c r="M217" s="345"/>
      <c r="N217" s="343"/>
      <c r="O217" s="343"/>
      <c r="P217" s="343"/>
      <c r="Q217" s="343"/>
      <c r="R217" s="346" t="s">
        <v>162</v>
      </c>
      <c r="S217" s="343" t="s">
        <v>137</v>
      </c>
      <c r="T217" s="348" t="s">
        <v>2761</v>
      </c>
      <c r="U217" s="294"/>
      <c r="V217" s="294"/>
      <c r="W217" s="294"/>
      <c r="X217" s="563"/>
      <c r="Y217" s="290" t="s">
        <v>2685</v>
      </c>
    </row>
    <row r="218" spans="1:28" ht="32.25" customHeight="1" x14ac:dyDescent="0.2">
      <c r="A218" s="343"/>
      <c r="B218" s="346"/>
      <c r="C218" s="346"/>
      <c r="D218" s="343"/>
      <c r="E218" s="343"/>
      <c r="F218" s="343"/>
      <c r="G218" s="343"/>
      <c r="H218" s="345"/>
      <c r="I218" s="343"/>
      <c r="J218" s="343"/>
      <c r="K218" s="343"/>
      <c r="L218" s="343"/>
      <c r="M218" s="345"/>
      <c r="N218" s="343"/>
      <c r="O218" s="343"/>
      <c r="P218" s="343"/>
      <c r="Q218" s="343"/>
      <c r="R218" s="346" t="s">
        <v>165</v>
      </c>
      <c r="S218" s="343" t="s">
        <v>139</v>
      </c>
      <c r="T218" s="348"/>
      <c r="U218" s="294"/>
      <c r="V218" s="294"/>
      <c r="W218" s="294"/>
      <c r="X218" s="563"/>
    </row>
    <row r="219" spans="1:28" ht="32.25" customHeight="1" x14ac:dyDescent="0.2">
      <c r="A219" s="343"/>
      <c r="B219" s="346"/>
      <c r="C219" s="346"/>
      <c r="D219" s="343"/>
      <c r="E219" s="343"/>
      <c r="F219" s="343"/>
      <c r="G219" s="343"/>
      <c r="H219" s="345"/>
      <c r="I219" s="343"/>
      <c r="J219" s="343"/>
      <c r="K219" s="343"/>
      <c r="L219" s="343"/>
      <c r="M219" s="345"/>
      <c r="N219" s="343"/>
      <c r="O219" s="343"/>
      <c r="P219" s="343"/>
      <c r="Q219" s="343"/>
      <c r="R219" s="346" t="s">
        <v>166</v>
      </c>
      <c r="S219" s="343" t="s">
        <v>139</v>
      </c>
      <c r="T219" s="348"/>
      <c r="U219" s="294"/>
      <c r="V219" s="294"/>
      <c r="W219" s="294"/>
      <c r="X219" s="563"/>
      <c r="Y219" s="290">
        <v>1</v>
      </c>
      <c r="AB219" s="290">
        <v>63</v>
      </c>
    </row>
    <row r="220" spans="1:28" ht="32.25" customHeight="1" x14ac:dyDescent="0.2">
      <c r="A220" s="343"/>
      <c r="B220" s="346"/>
      <c r="C220" s="346"/>
      <c r="D220" s="343"/>
      <c r="E220" s="343"/>
      <c r="F220" s="343"/>
      <c r="G220" s="343"/>
      <c r="H220" s="345"/>
      <c r="I220" s="343"/>
      <c r="J220" s="343"/>
      <c r="K220" s="343"/>
      <c r="L220" s="343"/>
      <c r="M220" s="345"/>
      <c r="N220" s="343"/>
      <c r="O220" s="343"/>
      <c r="P220" s="343"/>
      <c r="Q220" s="343"/>
      <c r="R220" s="346" t="s">
        <v>2717</v>
      </c>
      <c r="S220" s="343" t="s">
        <v>139</v>
      </c>
      <c r="T220" s="348"/>
      <c r="U220" s="294"/>
      <c r="V220" s="294"/>
      <c r="W220" s="294"/>
      <c r="X220" s="327"/>
    </row>
    <row r="221" spans="1:28" ht="32.25" customHeight="1" x14ac:dyDescent="0.2">
      <c r="A221" s="343">
        <v>47</v>
      </c>
      <c r="B221" s="340" t="s">
        <v>167</v>
      </c>
      <c r="C221" s="344" t="s">
        <v>707</v>
      </c>
      <c r="D221" s="343" t="s">
        <v>635</v>
      </c>
      <c r="E221" s="346"/>
      <c r="F221" s="343" t="s">
        <v>777</v>
      </c>
      <c r="G221" s="346" t="s">
        <v>776</v>
      </c>
      <c r="H221" s="345" t="s">
        <v>778</v>
      </c>
      <c r="I221" s="343"/>
      <c r="J221" s="343" t="s">
        <v>2573</v>
      </c>
      <c r="K221" s="343" t="s">
        <v>2525</v>
      </c>
      <c r="L221" s="343" t="s">
        <v>21</v>
      </c>
      <c r="M221" s="345"/>
      <c r="N221" s="343"/>
      <c r="O221" s="343"/>
      <c r="P221" s="343"/>
      <c r="Q221" s="343" t="s">
        <v>73</v>
      </c>
      <c r="R221" s="344"/>
      <c r="S221" s="344"/>
      <c r="T221" s="342"/>
      <c r="U221" s="294"/>
      <c r="V221" s="294"/>
      <c r="W221" s="294"/>
      <c r="X221" s="562" t="s">
        <v>2642</v>
      </c>
      <c r="Y221" s="290">
        <v>1</v>
      </c>
      <c r="AB221" s="290">
        <v>65</v>
      </c>
    </row>
    <row r="222" spans="1:28" ht="32.25" customHeight="1" x14ac:dyDescent="0.2">
      <c r="A222" s="343"/>
      <c r="B222" s="340"/>
      <c r="C222" s="344"/>
      <c r="D222" s="343"/>
      <c r="E222" s="343"/>
      <c r="F222" s="343"/>
      <c r="G222" s="346"/>
      <c r="H222" s="345"/>
      <c r="I222" s="343"/>
      <c r="J222" s="343"/>
      <c r="K222" s="343"/>
      <c r="L222" s="343"/>
      <c r="M222" s="345"/>
      <c r="N222" s="343"/>
      <c r="O222" s="343"/>
      <c r="P222" s="343"/>
      <c r="Q222" s="343"/>
      <c r="R222" s="346" t="s">
        <v>2676</v>
      </c>
      <c r="S222" s="346" t="s">
        <v>2671</v>
      </c>
      <c r="T222" s="348" t="s">
        <v>2718</v>
      </c>
      <c r="U222" s="294"/>
      <c r="V222" s="294"/>
      <c r="W222" s="294"/>
      <c r="X222" s="562"/>
    </row>
    <row r="223" spans="1:28" ht="32.25" customHeight="1" x14ac:dyDescent="0.2">
      <c r="A223" s="343"/>
      <c r="B223" s="340"/>
      <c r="C223" s="344"/>
      <c r="D223" s="343"/>
      <c r="E223" s="343"/>
      <c r="F223" s="343"/>
      <c r="G223" s="346"/>
      <c r="H223" s="345"/>
      <c r="I223" s="343"/>
      <c r="J223" s="343"/>
      <c r="K223" s="343"/>
      <c r="L223" s="343"/>
      <c r="M223" s="345"/>
      <c r="N223" s="343"/>
      <c r="O223" s="343"/>
      <c r="P223" s="343"/>
      <c r="Q223" s="343"/>
      <c r="R223" s="346" t="s">
        <v>2677</v>
      </c>
      <c r="S223" s="346" t="s">
        <v>2672</v>
      </c>
      <c r="T223" s="348" t="s">
        <v>2719</v>
      </c>
      <c r="U223" s="294"/>
      <c r="V223" s="294"/>
      <c r="W223" s="294"/>
      <c r="X223" s="562"/>
    </row>
    <row r="224" spans="1:28" ht="32.25" customHeight="1" x14ac:dyDescent="0.2">
      <c r="A224" s="343"/>
      <c r="B224" s="346"/>
      <c r="C224" s="346"/>
      <c r="D224" s="343"/>
      <c r="E224" s="343"/>
      <c r="F224" s="343"/>
      <c r="G224" s="346"/>
      <c r="H224" s="345"/>
      <c r="I224" s="343"/>
      <c r="J224" s="343"/>
      <c r="K224" s="343"/>
      <c r="L224" s="343"/>
      <c r="M224" s="345"/>
      <c r="N224" s="343"/>
      <c r="O224" s="343"/>
      <c r="P224" s="343"/>
      <c r="Q224" s="343"/>
      <c r="R224" s="346" t="s">
        <v>1018</v>
      </c>
      <c r="S224" s="343" t="s">
        <v>137</v>
      </c>
      <c r="T224" s="348" t="s">
        <v>2720</v>
      </c>
      <c r="U224" s="294"/>
      <c r="V224" s="294"/>
      <c r="W224" s="294"/>
      <c r="X224" s="562"/>
    </row>
    <row r="225" spans="1:28" ht="32.25" customHeight="1" x14ac:dyDescent="0.2">
      <c r="A225" s="343"/>
      <c r="B225" s="346"/>
      <c r="C225" s="346"/>
      <c r="D225" s="343"/>
      <c r="E225" s="343"/>
      <c r="F225" s="343"/>
      <c r="G225" s="346"/>
      <c r="H225" s="345"/>
      <c r="I225" s="343"/>
      <c r="J225" s="343"/>
      <c r="K225" s="343"/>
      <c r="L225" s="343"/>
      <c r="M225" s="345"/>
      <c r="N225" s="343"/>
      <c r="O225" s="343"/>
      <c r="P225" s="343"/>
      <c r="Q225" s="343"/>
      <c r="R225" s="346" t="s">
        <v>1019</v>
      </c>
      <c r="S225" s="343" t="s">
        <v>139</v>
      </c>
      <c r="T225" s="348"/>
      <c r="U225" s="294"/>
      <c r="V225" s="294"/>
      <c r="W225" s="294"/>
      <c r="X225" s="562"/>
    </row>
    <row r="226" spans="1:28" ht="32.25" customHeight="1" x14ac:dyDescent="0.2">
      <c r="A226" s="343"/>
      <c r="B226" s="346"/>
      <c r="C226" s="346"/>
      <c r="D226" s="343"/>
      <c r="E226" s="343"/>
      <c r="F226" s="343"/>
      <c r="G226" s="346"/>
      <c r="H226" s="345"/>
      <c r="I226" s="343"/>
      <c r="J226" s="343"/>
      <c r="K226" s="343"/>
      <c r="L226" s="343"/>
      <c r="M226" s="345"/>
      <c r="N226" s="343"/>
      <c r="O226" s="343"/>
      <c r="P226" s="343"/>
      <c r="Q226" s="343"/>
      <c r="R226" s="346" t="s">
        <v>1020</v>
      </c>
      <c r="S226" s="343" t="s">
        <v>139</v>
      </c>
      <c r="T226" s="348" t="s">
        <v>2721</v>
      </c>
      <c r="U226" s="294"/>
      <c r="V226" s="294"/>
      <c r="W226" s="294"/>
      <c r="X226" s="562"/>
    </row>
    <row r="227" spans="1:28" ht="32.25" customHeight="1" x14ac:dyDescent="0.2">
      <c r="A227" s="343">
        <v>48</v>
      </c>
      <c r="B227" s="340" t="s">
        <v>167</v>
      </c>
      <c r="C227" s="376" t="s">
        <v>192</v>
      </c>
      <c r="D227" s="343" t="str">
        <f>VLOOKUP(C227,'DS KH tình Sở'!$E$16:$F$458,2,FALSE)</f>
        <v>0375043567</v>
      </c>
      <c r="E227" s="343" t="str">
        <f>VLOOKUP(C227,'DS KH tình Sở'!$E$16:$G$455,3,FALSE)</f>
        <v>168576923</v>
      </c>
      <c r="F227" s="343"/>
      <c r="G227" s="343" t="str">
        <f>VLOOKUP(C227,'DS KH tình Sở'!$E$16:$H$454,4,FALSE)</f>
        <v>05/9/2013</v>
      </c>
      <c r="H227" s="345" t="str">
        <f>VLOOKUP(C227,'DS KH tình Sở'!$E$16:$I$454,5,FALSE)</f>
        <v>Công an Hà Nam</v>
      </c>
      <c r="I227" s="343" t="s">
        <v>2574</v>
      </c>
      <c r="J227" s="343" t="s">
        <v>646</v>
      </c>
      <c r="K227" s="343" t="s">
        <v>2525</v>
      </c>
      <c r="L227" s="343" t="s">
        <v>21</v>
      </c>
      <c r="M227" s="345"/>
      <c r="N227" s="343"/>
      <c r="O227" s="343"/>
      <c r="P227" s="343"/>
      <c r="Q227" s="343" t="str">
        <f>VLOOKUP(C227,'DS KH tình Sở'!$E$16:$J$453,6,FALSE)</f>
        <v>Công nhân</v>
      </c>
      <c r="R227" s="344"/>
      <c r="S227" s="344"/>
      <c r="T227" s="342"/>
      <c r="U227" s="294" t="s">
        <v>231</v>
      </c>
      <c r="V227" s="294"/>
      <c r="W227" s="294"/>
      <c r="X227" s="562" t="s">
        <v>2686</v>
      </c>
      <c r="Y227" s="290">
        <v>1</v>
      </c>
      <c r="AB227" s="290">
        <v>67</v>
      </c>
    </row>
    <row r="228" spans="1:28" ht="32.25" customHeight="1" x14ac:dyDescent="0.2">
      <c r="A228" s="343"/>
      <c r="B228" s="365"/>
      <c r="C228" s="344"/>
      <c r="D228" s="343"/>
      <c r="E228" s="343"/>
      <c r="F228" s="343"/>
      <c r="G228" s="343"/>
      <c r="H228" s="345"/>
      <c r="I228" s="343"/>
      <c r="J228" s="343"/>
      <c r="K228" s="343"/>
      <c r="L228" s="343"/>
      <c r="M228" s="345"/>
      <c r="N228" s="343"/>
      <c r="O228" s="343"/>
      <c r="P228" s="343"/>
      <c r="Q228" s="343"/>
      <c r="R228" s="344"/>
      <c r="S228" s="344"/>
      <c r="T228" s="366"/>
      <c r="U228" s="294"/>
      <c r="V228" s="294"/>
      <c r="W228" s="294"/>
      <c r="X228" s="562"/>
    </row>
    <row r="229" spans="1:28" ht="32.25" customHeight="1" x14ac:dyDescent="0.2">
      <c r="A229" s="343"/>
      <c r="B229" s="346"/>
      <c r="C229" s="346"/>
      <c r="D229" s="343"/>
      <c r="E229" s="343"/>
      <c r="F229" s="343"/>
      <c r="G229" s="343"/>
      <c r="H229" s="345"/>
      <c r="I229" s="343"/>
      <c r="J229" s="343"/>
      <c r="K229" s="343"/>
      <c r="L229" s="343"/>
      <c r="M229" s="345"/>
      <c r="N229" s="343"/>
      <c r="O229" s="343"/>
      <c r="P229" s="343"/>
      <c r="Q229" s="343"/>
      <c r="R229" s="346" t="s">
        <v>241</v>
      </c>
      <c r="S229" s="343" t="s">
        <v>238</v>
      </c>
      <c r="T229" s="348">
        <v>168414041</v>
      </c>
      <c r="U229" s="294"/>
      <c r="V229" s="294"/>
      <c r="W229" s="294"/>
      <c r="X229" s="562"/>
    </row>
    <row r="230" spans="1:28" ht="32.25" customHeight="1" x14ac:dyDescent="0.2">
      <c r="A230" s="343"/>
      <c r="B230" s="346"/>
      <c r="C230" s="346"/>
      <c r="D230" s="343"/>
      <c r="E230" s="343"/>
      <c r="F230" s="343"/>
      <c r="G230" s="343"/>
      <c r="H230" s="345"/>
      <c r="I230" s="343"/>
      <c r="J230" s="343"/>
      <c r="K230" s="343"/>
      <c r="L230" s="343"/>
      <c r="M230" s="345"/>
      <c r="N230" s="343"/>
      <c r="O230" s="343"/>
      <c r="P230" s="343"/>
      <c r="Q230" s="343"/>
      <c r="R230" s="346" t="s">
        <v>242</v>
      </c>
      <c r="S230" s="343" t="s">
        <v>239</v>
      </c>
      <c r="T230" s="348">
        <v>168320656</v>
      </c>
      <c r="U230" s="294"/>
      <c r="V230" s="294"/>
      <c r="W230" s="294"/>
      <c r="X230" s="562"/>
    </row>
    <row r="231" spans="1:28" ht="32.25" customHeight="1" x14ac:dyDescent="0.2">
      <c r="A231" s="343"/>
      <c r="B231" s="346"/>
      <c r="C231" s="346"/>
      <c r="D231" s="343"/>
      <c r="E231" s="343"/>
      <c r="F231" s="343"/>
      <c r="G231" s="343"/>
      <c r="H231" s="345"/>
      <c r="I231" s="343"/>
      <c r="J231" s="343"/>
      <c r="K231" s="343"/>
      <c r="L231" s="343"/>
      <c r="M231" s="345"/>
      <c r="N231" s="343"/>
      <c r="O231" s="343"/>
      <c r="P231" s="343"/>
      <c r="Q231" s="343"/>
      <c r="R231" s="346" t="s">
        <v>243</v>
      </c>
      <c r="S231" s="343" t="s">
        <v>240</v>
      </c>
      <c r="T231" s="348" t="s">
        <v>2722</v>
      </c>
      <c r="U231" s="294"/>
      <c r="V231" s="294"/>
      <c r="W231" s="294"/>
      <c r="X231" s="562"/>
    </row>
    <row r="232" spans="1:28" ht="32.25" customHeight="1" x14ac:dyDescent="0.2">
      <c r="A232" s="343">
        <v>49</v>
      </c>
      <c r="B232" s="340" t="s">
        <v>167</v>
      </c>
      <c r="C232" s="344" t="s">
        <v>285</v>
      </c>
      <c r="D232" s="343" t="s">
        <v>304</v>
      </c>
      <c r="E232" s="346"/>
      <c r="F232" s="343" t="s">
        <v>424</v>
      </c>
      <c r="G232" s="346" t="s">
        <v>860</v>
      </c>
      <c r="H232" s="345" t="s">
        <v>778</v>
      </c>
      <c r="I232" s="343" t="s">
        <v>2543</v>
      </c>
      <c r="J232" s="343" t="s">
        <v>646</v>
      </c>
      <c r="K232" s="343" t="s">
        <v>2525</v>
      </c>
      <c r="L232" s="343" t="s">
        <v>21</v>
      </c>
      <c r="M232" s="345"/>
      <c r="N232" s="343"/>
      <c r="O232" s="343"/>
      <c r="P232" s="343"/>
      <c r="Q232" s="343" t="s">
        <v>73</v>
      </c>
      <c r="R232" s="344"/>
      <c r="S232" s="344"/>
      <c r="T232" s="342"/>
      <c r="U232" s="294" t="s">
        <v>2475</v>
      </c>
      <c r="V232" s="294" t="s">
        <v>2481</v>
      </c>
      <c r="W232" s="294" t="s">
        <v>2678</v>
      </c>
      <c r="X232" s="562" t="s">
        <v>2632</v>
      </c>
      <c r="Y232" s="290" t="s">
        <v>2694</v>
      </c>
      <c r="AB232" s="290">
        <v>68</v>
      </c>
    </row>
    <row r="233" spans="1:28" ht="32.25" customHeight="1" x14ac:dyDescent="0.2">
      <c r="A233" s="343"/>
      <c r="B233" s="346"/>
      <c r="C233" s="346"/>
      <c r="D233" s="343"/>
      <c r="E233" s="343"/>
      <c r="F233" s="343"/>
      <c r="G233" s="346"/>
      <c r="H233" s="345"/>
      <c r="I233" s="343"/>
      <c r="J233" s="343"/>
      <c r="K233" s="343"/>
      <c r="L233" s="343"/>
      <c r="M233" s="345"/>
      <c r="N233" s="343"/>
      <c r="O233" s="343"/>
      <c r="P233" s="343"/>
      <c r="Q233" s="343"/>
      <c r="R233" s="346" t="s">
        <v>427</v>
      </c>
      <c r="S233" s="343" t="s">
        <v>137</v>
      </c>
      <c r="T233" s="348" t="s">
        <v>2723</v>
      </c>
      <c r="U233" s="294"/>
      <c r="V233" s="294"/>
      <c r="W233" s="294"/>
      <c r="X233" s="562"/>
    </row>
    <row r="234" spans="1:28" ht="32.25" customHeight="1" x14ac:dyDescent="0.2">
      <c r="A234" s="343"/>
      <c r="B234" s="346"/>
      <c r="C234" s="346"/>
      <c r="D234" s="343"/>
      <c r="E234" s="343"/>
      <c r="F234" s="343"/>
      <c r="G234" s="346"/>
      <c r="H234" s="345"/>
      <c r="I234" s="343"/>
      <c r="J234" s="343"/>
      <c r="K234" s="343"/>
      <c r="L234" s="343"/>
      <c r="M234" s="345"/>
      <c r="N234" s="343"/>
      <c r="O234" s="343"/>
      <c r="P234" s="343"/>
      <c r="Q234" s="343"/>
      <c r="R234" s="346" t="s">
        <v>428</v>
      </c>
      <c r="S234" s="343" t="s">
        <v>139</v>
      </c>
      <c r="T234" s="348"/>
      <c r="U234" s="294"/>
      <c r="V234" s="294"/>
      <c r="W234" s="294"/>
      <c r="X234" s="562"/>
    </row>
    <row r="235" spans="1:28" ht="32.25" customHeight="1" x14ac:dyDescent="0.2">
      <c r="A235" s="343">
        <v>50</v>
      </c>
      <c r="B235" s="340" t="s">
        <v>167</v>
      </c>
      <c r="C235" s="344" t="s">
        <v>552</v>
      </c>
      <c r="D235" s="343" t="s">
        <v>2323</v>
      </c>
      <c r="E235" s="343" t="s">
        <v>555</v>
      </c>
      <c r="F235" s="343"/>
      <c r="G235" s="346" t="s">
        <v>882</v>
      </c>
      <c r="H235" s="345" t="s">
        <v>787</v>
      </c>
      <c r="I235" s="343" t="s">
        <v>2575</v>
      </c>
      <c r="J235" s="343" t="s">
        <v>646</v>
      </c>
      <c r="K235" s="343" t="s">
        <v>2525</v>
      </c>
      <c r="L235" s="343" t="s">
        <v>21</v>
      </c>
      <c r="M235" s="345"/>
      <c r="N235" s="343"/>
      <c r="O235" s="343"/>
      <c r="P235" s="343"/>
      <c r="Q235" s="343" t="s">
        <v>73</v>
      </c>
      <c r="R235" s="344"/>
      <c r="S235" s="344"/>
      <c r="T235" s="342"/>
      <c r="U235" s="294" t="s">
        <v>2499</v>
      </c>
      <c r="V235" s="294" t="s">
        <v>2477</v>
      </c>
      <c r="W235" s="294"/>
      <c r="X235" s="562" t="s">
        <v>2633</v>
      </c>
      <c r="Y235" s="290">
        <v>1</v>
      </c>
      <c r="Z235" s="290">
        <v>1</v>
      </c>
      <c r="AB235" s="290">
        <v>69</v>
      </c>
    </row>
    <row r="236" spans="1:28" ht="32.25" customHeight="1" x14ac:dyDescent="0.2">
      <c r="A236" s="343"/>
      <c r="B236" s="346"/>
      <c r="C236" s="346"/>
      <c r="D236" s="343"/>
      <c r="E236" s="343"/>
      <c r="F236" s="343"/>
      <c r="G236" s="346"/>
      <c r="H236" s="345"/>
      <c r="I236" s="343"/>
      <c r="J236" s="343"/>
      <c r="K236" s="343"/>
      <c r="L236" s="343"/>
      <c r="M236" s="345"/>
      <c r="N236" s="343"/>
      <c r="O236" s="343"/>
      <c r="P236" s="343"/>
      <c r="Q236" s="343"/>
      <c r="R236" s="346" t="s">
        <v>557</v>
      </c>
      <c r="S236" s="343" t="s">
        <v>137</v>
      </c>
      <c r="T236" s="348"/>
      <c r="U236" s="294"/>
      <c r="V236" s="294"/>
      <c r="W236" s="294"/>
      <c r="X236" s="562"/>
    </row>
    <row r="237" spans="1:28" ht="32.25" customHeight="1" x14ac:dyDescent="0.2">
      <c r="A237" s="343"/>
      <c r="B237" s="346"/>
      <c r="C237" s="346"/>
      <c r="D237" s="343"/>
      <c r="E237" s="343"/>
      <c r="F237" s="343"/>
      <c r="G237" s="346"/>
      <c r="H237" s="345"/>
      <c r="I237" s="343"/>
      <c r="J237" s="343"/>
      <c r="K237" s="343"/>
      <c r="L237" s="343"/>
      <c r="M237" s="345"/>
      <c r="N237" s="343"/>
      <c r="O237" s="343"/>
      <c r="P237" s="343"/>
      <c r="Q237" s="343"/>
      <c r="R237" s="346" t="s">
        <v>558</v>
      </c>
      <c r="S237" s="343" t="s">
        <v>139</v>
      </c>
      <c r="T237" s="348"/>
      <c r="U237" s="294"/>
      <c r="V237" s="294"/>
      <c r="W237" s="294"/>
      <c r="X237" s="562"/>
    </row>
    <row r="238" spans="1:28" ht="32.25" customHeight="1" x14ac:dyDescent="0.2">
      <c r="A238" s="343">
        <v>51</v>
      </c>
      <c r="B238" s="356" t="s">
        <v>167</v>
      </c>
      <c r="C238" s="344" t="s">
        <v>658</v>
      </c>
      <c r="D238" s="343" t="s">
        <v>645</v>
      </c>
      <c r="E238" s="343" t="s">
        <v>782</v>
      </c>
      <c r="F238" s="343"/>
      <c r="G238" s="346" t="s">
        <v>783</v>
      </c>
      <c r="H238" s="345" t="s">
        <v>2767</v>
      </c>
      <c r="I238" s="343"/>
      <c r="J238" s="343" t="s">
        <v>2577</v>
      </c>
      <c r="K238" s="343" t="s">
        <v>2576</v>
      </c>
      <c r="L238" s="343" t="s">
        <v>716</v>
      </c>
      <c r="M238" s="345"/>
      <c r="N238" s="343" t="s">
        <v>2543</v>
      </c>
      <c r="O238" s="343" t="s">
        <v>646</v>
      </c>
      <c r="P238" s="343" t="s">
        <v>21</v>
      </c>
      <c r="Q238" s="343" t="s">
        <v>73</v>
      </c>
      <c r="R238" s="344"/>
      <c r="S238" s="344"/>
      <c r="T238" s="342"/>
      <c r="U238" s="294" t="s">
        <v>724</v>
      </c>
      <c r="V238" s="294" t="s">
        <v>2477</v>
      </c>
      <c r="W238" s="294" t="s">
        <v>2498</v>
      </c>
      <c r="X238" s="562" t="s">
        <v>2634</v>
      </c>
      <c r="Y238" s="290">
        <v>1</v>
      </c>
      <c r="Z238" s="290">
        <v>1</v>
      </c>
      <c r="AB238" s="290">
        <v>71</v>
      </c>
    </row>
    <row r="239" spans="1:28" ht="32.25" customHeight="1" x14ac:dyDescent="0.2">
      <c r="A239" s="343"/>
      <c r="B239" s="346"/>
      <c r="C239" s="346"/>
      <c r="D239" s="343"/>
      <c r="E239" s="343"/>
      <c r="F239" s="343"/>
      <c r="G239" s="346"/>
      <c r="H239" s="345"/>
      <c r="I239" s="343"/>
      <c r="J239" s="343"/>
      <c r="K239" s="343"/>
      <c r="L239" s="343"/>
      <c r="M239" s="345"/>
      <c r="N239" s="343"/>
      <c r="O239" s="343"/>
      <c r="P239" s="343"/>
      <c r="Q239" s="343"/>
      <c r="R239" s="346" t="s">
        <v>941</v>
      </c>
      <c r="S239" s="343" t="s">
        <v>213</v>
      </c>
      <c r="T239" s="348">
        <v>163369160</v>
      </c>
      <c r="U239" s="294"/>
      <c r="V239" s="294"/>
      <c r="W239" s="294"/>
      <c r="X239" s="562"/>
    </row>
    <row r="240" spans="1:28" ht="32.25" customHeight="1" x14ac:dyDescent="0.2">
      <c r="A240" s="343"/>
      <c r="B240" s="346"/>
      <c r="C240" s="346"/>
      <c r="D240" s="343"/>
      <c r="E240" s="343"/>
      <c r="F240" s="343"/>
      <c r="G240" s="346"/>
      <c r="H240" s="345"/>
      <c r="I240" s="343"/>
      <c r="J240" s="343"/>
      <c r="K240" s="343"/>
      <c r="L240" s="343"/>
      <c r="M240" s="345"/>
      <c r="N240" s="343"/>
      <c r="O240" s="343"/>
      <c r="P240" s="343"/>
      <c r="Q240" s="343"/>
      <c r="R240" s="346" t="s">
        <v>942</v>
      </c>
      <c r="S240" s="343" t="s">
        <v>139</v>
      </c>
      <c r="T240" s="348"/>
      <c r="U240" s="294"/>
      <c r="V240" s="294"/>
      <c r="W240" s="294" t="s">
        <v>2679</v>
      </c>
      <c r="X240" s="562"/>
    </row>
    <row r="241" spans="1:28" ht="32.25" customHeight="1" x14ac:dyDescent="0.2">
      <c r="A241" s="343">
        <v>52</v>
      </c>
      <c r="B241" s="340" t="s">
        <v>167</v>
      </c>
      <c r="C241" s="344" t="s">
        <v>596</v>
      </c>
      <c r="D241" s="343" t="str">
        <f>VLOOKUP(C241,'DS KH tình Sở'!$E$16:$F$458,2,FALSE)</f>
        <v>0865946122
0977827582</v>
      </c>
      <c r="E241" s="346"/>
      <c r="F241" s="343" t="str">
        <f>VLOOKUP(C241,'DS KH tình Sở'!$E$16:$G$455,3,FALSE)</f>
        <v>035197001452</v>
      </c>
      <c r="G241" s="343" t="str">
        <f>VLOOKUP(C241,'DS KH tình Sở'!$E$16:$H$454,4,FALSE)</f>
        <v>25/04/2021</v>
      </c>
      <c r="H241" s="345" t="str">
        <f>VLOOKUP(C241,'DS KH tình Sở'!$E$16:$I$454,5,FALSE)</f>
        <v>Cục cảnh sát QLHC và TTXH</v>
      </c>
      <c r="I241" s="343"/>
      <c r="J241" s="343" t="s">
        <v>2528</v>
      </c>
      <c r="K241" s="343" t="s">
        <v>2525</v>
      </c>
      <c r="L241" s="343" t="s">
        <v>21</v>
      </c>
      <c r="M241" s="345"/>
      <c r="N241" s="343"/>
      <c r="O241" s="343"/>
      <c r="P241" s="343"/>
      <c r="Q241" s="343" t="str">
        <f>VLOOKUP(C241,'DS KH tình Sở'!$E$16:$J$453,6,FALSE)</f>
        <v>Công nhân</v>
      </c>
      <c r="R241" s="344"/>
      <c r="S241" s="344"/>
      <c r="T241" s="342"/>
      <c r="U241" s="294" t="s">
        <v>2501</v>
      </c>
      <c r="V241" s="294"/>
      <c r="W241" s="294" t="s">
        <v>2500</v>
      </c>
      <c r="X241" s="563" t="s">
        <v>2635</v>
      </c>
      <c r="Y241" s="290">
        <v>1</v>
      </c>
      <c r="AB241" s="290">
        <v>73</v>
      </c>
    </row>
    <row r="242" spans="1:28" ht="32.25" customHeight="1" x14ac:dyDescent="0.2">
      <c r="A242" s="343"/>
      <c r="B242" s="346"/>
      <c r="C242" s="346"/>
      <c r="D242" s="343"/>
      <c r="E242" s="343"/>
      <c r="F242" s="343"/>
      <c r="G242" s="343"/>
      <c r="H242" s="345"/>
      <c r="I242" s="343"/>
      <c r="J242" s="343"/>
      <c r="K242" s="343"/>
      <c r="L242" s="343"/>
      <c r="M242" s="345"/>
      <c r="N242" s="343"/>
      <c r="O242" s="343"/>
      <c r="P242" s="343"/>
      <c r="Q242" s="343"/>
      <c r="R242" s="346" t="s">
        <v>605</v>
      </c>
      <c r="S242" s="343" t="s">
        <v>238</v>
      </c>
      <c r="T242" s="348" t="s">
        <v>2724</v>
      </c>
      <c r="U242" s="294"/>
      <c r="V242" s="294"/>
      <c r="W242" s="294"/>
      <c r="X242" s="563"/>
    </row>
    <row r="243" spans="1:28" ht="32.25" customHeight="1" x14ac:dyDescent="0.2">
      <c r="A243" s="343"/>
      <c r="B243" s="346"/>
      <c r="C243" s="346"/>
      <c r="D243" s="343"/>
      <c r="E243" s="343"/>
      <c r="F243" s="343"/>
      <c r="G243" s="343"/>
      <c r="H243" s="345"/>
      <c r="I243" s="343"/>
      <c r="J243" s="343"/>
      <c r="K243" s="343"/>
      <c r="L243" s="343"/>
      <c r="M243" s="345"/>
      <c r="N243" s="343"/>
      <c r="O243" s="343"/>
      <c r="P243" s="343"/>
      <c r="Q243" s="343"/>
      <c r="R243" s="346" t="s">
        <v>606</v>
      </c>
      <c r="S243" s="343" t="s">
        <v>239</v>
      </c>
      <c r="T243" s="348" t="s">
        <v>2725</v>
      </c>
      <c r="U243" s="294"/>
      <c r="V243" s="294"/>
      <c r="W243" s="294"/>
      <c r="X243" s="563"/>
    </row>
    <row r="244" spans="1:28" ht="32.25" customHeight="1" x14ac:dyDescent="0.2">
      <c r="A244" s="343"/>
      <c r="B244" s="346"/>
      <c r="C244" s="346"/>
      <c r="D244" s="343"/>
      <c r="E244" s="343"/>
      <c r="F244" s="343"/>
      <c r="G244" s="343"/>
      <c r="H244" s="345"/>
      <c r="I244" s="343"/>
      <c r="J244" s="343"/>
      <c r="K244" s="343"/>
      <c r="L244" s="343"/>
      <c r="M244" s="345"/>
      <c r="N244" s="343"/>
      <c r="O244" s="343"/>
      <c r="P244" s="343"/>
      <c r="Q244" s="343"/>
      <c r="R244" s="346" t="s">
        <v>608</v>
      </c>
      <c r="S244" s="343" t="s">
        <v>607</v>
      </c>
      <c r="T244" s="348"/>
      <c r="U244" s="294"/>
      <c r="V244" s="294"/>
      <c r="W244" s="294"/>
      <c r="X244" s="563"/>
    </row>
    <row r="245" spans="1:28" ht="32.25" customHeight="1" x14ac:dyDescent="0.2">
      <c r="A245" s="343">
        <v>53</v>
      </c>
      <c r="B245" s="340" t="s">
        <v>167</v>
      </c>
      <c r="C245" s="344" t="s">
        <v>2681</v>
      </c>
      <c r="D245" s="343" t="s">
        <v>970</v>
      </c>
      <c r="E245" s="343" t="s">
        <v>827</v>
      </c>
      <c r="F245" s="343"/>
      <c r="G245" s="346" t="s">
        <v>828</v>
      </c>
      <c r="H245" s="345" t="s">
        <v>787</v>
      </c>
      <c r="I245" s="343" t="s">
        <v>2766</v>
      </c>
      <c r="J245" s="343" t="s">
        <v>2528</v>
      </c>
      <c r="K245" s="343" t="s">
        <v>2525</v>
      </c>
      <c r="L245" s="343" t="s">
        <v>21</v>
      </c>
      <c r="M245" s="345"/>
      <c r="N245" s="343"/>
      <c r="O245" s="343"/>
      <c r="P245" s="343"/>
      <c r="Q245" s="343" t="s">
        <v>73</v>
      </c>
      <c r="R245" s="344"/>
      <c r="S245" s="344"/>
      <c r="T245" s="342"/>
      <c r="U245" s="294"/>
      <c r="V245" s="294"/>
      <c r="W245" s="294" t="s">
        <v>2680</v>
      </c>
      <c r="X245" s="563" t="s">
        <v>2636</v>
      </c>
      <c r="Y245" s="290">
        <v>1</v>
      </c>
      <c r="AB245" s="290">
        <v>74</v>
      </c>
    </row>
    <row r="246" spans="1:28" ht="32.25" customHeight="1" x14ac:dyDescent="0.2">
      <c r="A246" s="343"/>
      <c r="B246" s="346"/>
      <c r="C246" s="346"/>
      <c r="D246" s="343"/>
      <c r="E246" s="343"/>
      <c r="F246" s="343"/>
      <c r="G246" s="346"/>
      <c r="H246" s="345"/>
      <c r="I246" s="343"/>
      <c r="J246" s="343"/>
      <c r="K246" s="343"/>
      <c r="L246" s="343"/>
      <c r="M246" s="345"/>
      <c r="N246" s="343"/>
      <c r="O246" s="343"/>
      <c r="P246" s="343"/>
      <c r="Q246" s="343"/>
      <c r="R246" s="346" t="s">
        <v>966</v>
      </c>
      <c r="S246" s="343" t="s">
        <v>137</v>
      </c>
      <c r="T246" s="348" t="s">
        <v>2726</v>
      </c>
      <c r="U246" s="294"/>
      <c r="V246" s="294"/>
      <c r="W246" s="294"/>
      <c r="X246" s="563"/>
    </row>
    <row r="247" spans="1:28" ht="32.25" customHeight="1" x14ac:dyDescent="0.2">
      <c r="A247" s="343"/>
      <c r="B247" s="346"/>
      <c r="C247" s="346"/>
      <c r="D247" s="343"/>
      <c r="E247" s="343"/>
      <c r="F247" s="343"/>
      <c r="G247" s="346"/>
      <c r="H247" s="345"/>
      <c r="I247" s="343"/>
      <c r="J247" s="343"/>
      <c r="K247" s="343"/>
      <c r="L247" s="343"/>
      <c r="M247" s="345"/>
      <c r="N247" s="343"/>
      <c r="O247" s="343"/>
      <c r="P247" s="343"/>
      <c r="Q247" s="343"/>
      <c r="R247" s="346" t="s">
        <v>967</v>
      </c>
      <c r="S247" s="343" t="s">
        <v>139</v>
      </c>
      <c r="T247" s="348"/>
      <c r="U247" s="294"/>
      <c r="V247" s="294"/>
      <c r="W247" s="294"/>
      <c r="X247" s="563"/>
    </row>
    <row r="248" spans="1:28" ht="32.25" customHeight="1" x14ac:dyDescent="0.2">
      <c r="A248" s="343"/>
      <c r="B248" s="346"/>
      <c r="C248" s="346"/>
      <c r="D248" s="343"/>
      <c r="E248" s="343"/>
      <c r="F248" s="343"/>
      <c r="G248" s="346"/>
      <c r="H248" s="345"/>
      <c r="I248" s="343"/>
      <c r="J248" s="343"/>
      <c r="K248" s="343"/>
      <c r="L248" s="343"/>
      <c r="M248" s="345"/>
      <c r="N248" s="343"/>
      <c r="O248" s="343"/>
      <c r="P248" s="343"/>
      <c r="Q248" s="343"/>
      <c r="R248" s="346" t="s">
        <v>968</v>
      </c>
      <c r="S248" s="343" t="s">
        <v>139</v>
      </c>
      <c r="T248" s="348"/>
      <c r="U248" s="294"/>
      <c r="V248" s="294"/>
      <c r="W248" s="294"/>
      <c r="X248" s="563"/>
    </row>
    <row r="249" spans="1:28" ht="32.25" customHeight="1" x14ac:dyDescent="0.2">
      <c r="A249" s="343"/>
      <c r="B249" s="346"/>
      <c r="C249" s="346"/>
      <c r="D249" s="343"/>
      <c r="E249" s="343"/>
      <c r="F249" s="343"/>
      <c r="G249" s="346"/>
      <c r="H249" s="345"/>
      <c r="I249" s="343"/>
      <c r="J249" s="343"/>
      <c r="K249" s="343"/>
      <c r="L249" s="343"/>
      <c r="M249" s="345"/>
      <c r="N249" s="343"/>
      <c r="O249" s="343"/>
      <c r="P249" s="343"/>
      <c r="Q249" s="343"/>
      <c r="R249" s="346" t="s">
        <v>969</v>
      </c>
      <c r="S249" s="343" t="s">
        <v>139</v>
      </c>
      <c r="T249" s="348"/>
      <c r="U249" s="294"/>
      <c r="V249" s="294"/>
      <c r="W249" s="294"/>
      <c r="X249" s="563"/>
    </row>
    <row r="250" spans="1:28" ht="32.25" customHeight="1" x14ac:dyDescent="0.2">
      <c r="A250" s="343">
        <v>54</v>
      </c>
      <c r="B250" s="340" t="s">
        <v>167</v>
      </c>
      <c r="C250" s="344" t="s">
        <v>2278</v>
      </c>
      <c r="D250" s="343" t="s">
        <v>2279</v>
      </c>
      <c r="E250" s="343">
        <v>168307335</v>
      </c>
      <c r="F250" s="343"/>
      <c r="G250" s="352">
        <v>41920</v>
      </c>
      <c r="H250" s="345" t="s">
        <v>787</v>
      </c>
      <c r="I250" s="343" t="s">
        <v>2578</v>
      </c>
      <c r="J250" s="343" t="s">
        <v>2527</v>
      </c>
      <c r="K250" s="343" t="s">
        <v>2525</v>
      </c>
      <c r="L250" s="343" t="s">
        <v>21</v>
      </c>
      <c r="M250" s="345"/>
      <c r="N250" s="343"/>
      <c r="O250" s="343"/>
      <c r="P250" s="343"/>
      <c r="Q250" s="343" t="s">
        <v>73</v>
      </c>
      <c r="R250" s="344"/>
      <c r="S250" s="344"/>
      <c r="T250" s="342"/>
      <c r="U250" s="294" t="s">
        <v>2503</v>
      </c>
      <c r="V250" s="294" t="s">
        <v>2477</v>
      </c>
      <c r="W250" s="294" t="s">
        <v>2682</v>
      </c>
      <c r="X250" s="562" t="s">
        <v>2643</v>
      </c>
      <c r="Y250" s="290">
        <v>1</v>
      </c>
      <c r="Z250" s="290">
        <v>1</v>
      </c>
      <c r="AB250" s="290">
        <v>76</v>
      </c>
    </row>
    <row r="251" spans="1:28" ht="32.25" customHeight="1" x14ac:dyDescent="0.2">
      <c r="A251" s="343"/>
      <c r="B251" s="346"/>
      <c r="C251" s="346"/>
      <c r="D251" s="343"/>
      <c r="E251" s="343"/>
      <c r="F251" s="343"/>
      <c r="G251" s="346"/>
      <c r="H251" s="345"/>
      <c r="I251" s="343"/>
      <c r="J251" s="343"/>
      <c r="K251" s="343"/>
      <c r="L251" s="343"/>
      <c r="M251" s="345"/>
      <c r="N251" s="343"/>
      <c r="O251" s="343"/>
      <c r="P251" s="343"/>
      <c r="Q251" s="343"/>
      <c r="R251" s="346" t="s">
        <v>2282</v>
      </c>
      <c r="S251" s="343" t="s">
        <v>238</v>
      </c>
      <c r="T251" s="348" t="s">
        <v>2727</v>
      </c>
      <c r="U251" s="294"/>
      <c r="V251" s="294"/>
      <c r="W251" s="294"/>
      <c r="X251" s="562"/>
    </row>
    <row r="252" spans="1:28" ht="32.25" customHeight="1" x14ac:dyDescent="0.2">
      <c r="A252" s="343"/>
      <c r="B252" s="346"/>
      <c r="C252" s="346"/>
      <c r="D252" s="343"/>
      <c r="E252" s="343"/>
      <c r="F252" s="343"/>
      <c r="G252" s="346"/>
      <c r="H252" s="345"/>
      <c r="I252" s="343"/>
      <c r="J252" s="343"/>
      <c r="K252" s="343"/>
      <c r="L252" s="343"/>
      <c r="M252" s="345"/>
      <c r="N252" s="343"/>
      <c r="O252" s="343"/>
      <c r="P252" s="343"/>
      <c r="Q252" s="343"/>
      <c r="R252" s="346" t="s">
        <v>2283</v>
      </c>
      <c r="S252" s="343" t="s">
        <v>250</v>
      </c>
      <c r="T252" s="348" t="s">
        <v>2728</v>
      </c>
      <c r="U252" s="294"/>
      <c r="V252" s="294"/>
      <c r="W252" s="294"/>
      <c r="X252" s="562"/>
    </row>
    <row r="253" spans="1:28" ht="32.25" customHeight="1" x14ac:dyDescent="0.2">
      <c r="A253" s="343"/>
      <c r="B253" s="346"/>
      <c r="C253" s="346"/>
      <c r="D253" s="343"/>
      <c r="E253" s="343"/>
      <c r="F253" s="343"/>
      <c r="G253" s="346"/>
      <c r="H253" s="345"/>
      <c r="I253" s="343"/>
      <c r="J253" s="343"/>
      <c r="K253" s="343"/>
      <c r="L253" s="343"/>
      <c r="M253" s="345"/>
      <c r="N253" s="343"/>
      <c r="O253" s="343"/>
      <c r="P253" s="343"/>
      <c r="Q253" s="343"/>
      <c r="R253" s="346" t="s">
        <v>2284</v>
      </c>
      <c r="S253" s="343" t="s">
        <v>2196</v>
      </c>
      <c r="T253" s="348"/>
      <c r="U253" s="294"/>
      <c r="V253" s="294"/>
      <c r="W253" s="294"/>
      <c r="X253" s="562"/>
    </row>
    <row r="254" spans="1:28" ht="32.25" customHeight="1" x14ac:dyDescent="0.2">
      <c r="A254" s="343">
        <v>55</v>
      </c>
      <c r="B254" s="340" t="s">
        <v>167</v>
      </c>
      <c r="C254" s="344" t="s">
        <v>703</v>
      </c>
      <c r="D254" s="343" t="str">
        <f>VLOOKUP(C254,'DS KH tình Sở'!$E$16:$F$458,2,FALSE)</f>
        <v>0979600666</v>
      </c>
      <c r="E254" s="346"/>
      <c r="F254" s="343" t="str">
        <f>VLOOKUP(C254,'DS KH tình Sở'!$E$16:$G$455,3,FALSE)</f>
        <v>035195000270</v>
      </c>
      <c r="G254" s="343" t="str">
        <f>VLOOKUP(C254,'DS KH tình Sở'!$E$16:$H$454,4,FALSE)</f>
        <v>24/06/2021</v>
      </c>
      <c r="H254" s="345" t="str">
        <f>VLOOKUP(C254,'DS KH tình Sở'!$E$16:$I$454,5,FALSE)</f>
        <v>Cục cảnh sát QLHC và TTXH</v>
      </c>
      <c r="I254" s="343" t="s">
        <v>2580</v>
      </c>
      <c r="J254" s="343" t="s">
        <v>2579</v>
      </c>
      <c r="K254" s="343" t="s">
        <v>2525</v>
      </c>
      <c r="L254" s="343" t="s">
        <v>21</v>
      </c>
      <c r="M254" s="345"/>
      <c r="N254" s="343"/>
      <c r="O254" s="343"/>
      <c r="P254" s="343"/>
      <c r="Q254" s="343" t="str">
        <f>VLOOKUP(C254,'DS KH tình Sở'!$E$16:$J$453,6,FALSE)</f>
        <v>Công nhân</v>
      </c>
      <c r="R254" s="344"/>
      <c r="S254" s="344"/>
      <c r="T254" s="342"/>
      <c r="U254" s="294" t="s">
        <v>2502</v>
      </c>
      <c r="V254" s="294" t="s">
        <v>2481</v>
      </c>
      <c r="W254" s="294"/>
      <c r="X254" s="563" t="s">
        <v>2637</v>
      </c>
      <c r="Y254" s="290">
        <v>1</v>
      </c>
      <c r="AB254" s="290">
        <v>77</v>
      </c>
    </row>
    <row r="255" spans="1:28" ht="32.25" customHeight="1" x14ac:dyDescent="0.2">
      <c r="A255" s="343"/>
      <c r="B255" s="343"/>
      <c r="C255" s="346"/>
      <c r="D255" s="343"/>
      <c r="E255" s="343"/>
      <c r="F255" s="343"/>
      <c r="G255" s="343"/>
      <c r="H255" s="345"/>
      <c r="I255" s="343"/>
      <c r="J255" s="343"/>
      <c r="K255" s="343"/>
      <c r="L255" s="343"/>
      <c r="M255" s="345"/>
      <c r="N255" s="343"/>
      <c r="O255" s="343"/>
      <c r="P255" s="343"/>
      <c r="Q255" s="343"/>
      <c r="R255" s="346" t="s">
        <v>1002</v>
      </c>
      <c r="S255" s="343" t="s">
        <v>137</v>
      </c>
      <c r="T255" s="348"/>
      <c r="U255" s="294"/>
      <c r="V255" s="294"/>
      <c r="W255" s="294"/>
      <c r="X255" s="563"/>
    </row>
    <row r="256" spans="1:28" ht="32.25" customHeight="1" x14ac:dyDescent="0.2">
      <c r="A256" s="343"/>
      <c r="B256" s="343"/>
      <c r="C256" s="346"/>
      <c r="D256" s="343"/>
      <c r="E256" s="343"/>
      <c r="F256" s="343"/>
      <c r="G256" s="343"/>
      <c r="H256" s="345"/>
      <c r="I256" s="343"/>
      <c r="J256" s="343"/>
      <c r="K256" s="343"/>
      <c r="L256" s="343"/>
      <c r="M256" s="345"/>
      <c r="N256" s="343"/>
      <c r="O256" s="343"/>
      <c r="P256" s="343"/>
      <c r="Q256" s="343"/>
      <c r="R256" s="346" t="s">
        <v>1003</v>
      </c>
      <c r="S256" s="343" t="s">
        <v>139</v>
      </c>
      <c r="T256" s="348"/>
      <c r="U256" s="294"/>
      <c r="V256" s="294"/>
      <c r="W256" s="294"/>
      <c r="X256" s="563"/>
    </row>
    <row r="257" spans="1:28" ht="32.25" customHeight="1" x14ac:dyDescent="0.2">
      <c r="A257" s="343">
        <v>56</v>
      </c>
      <c r="B257" s="340" t="s">
        <v>167</v>
      </c>
      <c r="C257" s="344" t="s">
        <v>188</v>
      </c>
      <c r="D257" s="343" t="str">
        <f>VLOOKUP(C257,'DS KH tình Sở'!$E$16:$F$458,2,FALSE)</f>
        <v>03781400410</v>
      </c>
      <c r="E257" s="343" t="str">
        <f>VLOOKUP(C257,'DS KH tình Sở'!$E$16:$G$455,3,FALSE)</f>
        <v>017430315</v>
      </c>
      <c r="F257" s="343"/>
      <c r="G257" s="343" t="str">
        <f>VLOOKUP(C257,'DS KH tình Sở'!$E$16:$H$454,4,FALSE)</f>
        <v>13/12/2012</v>
      </c>
      <c r="H257" s="345" t="str">
        <f>VLOOKUP(C257,'DS KH tình Sở'!$E$16:$I$454,5,FALSE)</f>
        <v>Công an Hà Nội</v>
      </c>
      <c r="I257" s="343"/>
      <c r="J257" s="343"/>
      <c r="K257" s="343" t="s">
        <v>2533</v>
      </c>
      <c r="L257" s="343" t="s">
        <v>20</v>
      </c>
      <c r="M257" s="345" t="s">
        <v>2765</v>
      </c>
      <c r="N257" s="343" t="s">
        <v>2532</v>
      </c>
      <c r="O257" s="343" t="s">
        <v>2525</v>
      </c>
      <c r="P257" s="343" t="s">
        <v>21</v>
      </c>
      <c r="Q257" s="343" t="str">
        <f>VLOOKUP(C257,'DS KH tình Sở'!$E$16:$J$453,6,FALSE)</f>
        <v>Công nhân</v>
      </c>
      <c r="R257" s="344"/>
      <c r="S257" s="344"/>
      <c r="T257" s="342"/>
      <c r="U257" s="294" t="s">
        <v>2511</v>
      </c>
      <c r="V257" s="294" t="s">
        <v>2486</v>
      </c>
      <c r="W257" s="294"/>
      <c r="X257" s="562" t="s">
        <v>2638</v>
      </c>
      <c r="Y257" s="290">
        <v>1</v>
      </c>
      <c r="AB257" s="290">
        <v>82</v>
      </c>
    </row>
    <row r="258" spans="1:28" ht="32.25" customHeight="1" x14ac:dyDescent="0.2">
      <c r="A258" s="343"/>
      <c r="B258" s="346"/>
      <c r="C258" s="346"/>
      <c r="D258" s="343"/>
      <c r="E258" s="343"/>
      <c r="F258" s="343"/>
      <c r="G258" s="343"/>
      <c r="H258" s="345"/>
      <c r="I258" s="343"/>
      <c r="J258" s="343"/>
      <c r="K258" s="343"/>
      <c r="L258" s="343"/>
      <c r="M258" s="345"/>
      <c r="N258" s="343"/>
      <c r="O258" s="343"/>
      <c r="P258" s="343"/>
      <c r="Q258" s="343"/>
      <c r="R258" s="346" t="s">
        <v>245</v>
      </c>
      <c r="S258" s="343" t="s">
        <v>137</v>
      </c>
      <c r="T258" s="348" t="s">
        <v>2730</v>
      </c>
      <c r="U258" s="294"/>
      <c r="V258" s="294"/>
      <c r="W258" s="294"/>
      <c r="X258" s="562"/>
    </row>
    <row r="259" spans="1:28" ht="32.25" customHeight="1" x14ac:dyDescent="0.2">
      <c r="A259" s="343"/>
      <c r="B259" s="346"/>
      <c r="C259" s="346"/>
      <c r="D259" s="343"/>
      <c r="E259" s="343"/>
      <c r="F259" s="343"/>
      <c r="G259" s="343"/>
      <c r="H259" s="345"/>
      <c r="I259" s="343"/>
      <c r="J259" s="343"/>
      <c r="K259" s="343"/>
      <c r="L259" s="343"/>
      <c r="M259" s="345"/>
      <c r="N259" s="343"/>
      <c r="O259" s="343"/>
      <c r="P259" s="343"/>
      <c r="Q259" s="343"/>
      <c r="R259" s="346" t="s">
        <v>246</v>
      </c>
      <c r="S259" s="343" t="s">
        <v>314</v>
      </c>
      <c r="T259" s="348"/>
      <c r="U259" s="294"/>
      <c r="V259" s="294"/>
      <c r="W259" s="294"/>
      <c r="X259" s="562"/>
    </row>
    <row r="260" spans="1:28" ht="32.25" customHeight="1" x14ac:dyDescent="0.2">
      <c r="A260" s="343">
        <v>57</v>
      </c>
      <c r="B260" s="340" t="s">
        <v>167</v>
      </c>
      <c r="C260" s="344" t="s">
        <v>193</v>
      </c>
      <c r="D260" s="343" t="str">
        <f>VLOOKUP(C260,'DS KH tình Sở'!$E$16:$F$458,2,FALSE)</f>
        <v>0976463373</v>
      </c>
      <c r="E260" s="346"/>
      <c r="F260" s="343" t="str">
        <f>VLOOKUP(C260,'DS KH tình Sở'!$E$16:$G$455,3,FALSE)</f>
        <v>001301036617</v>
      </c>
      <c r="G260" s="343" t="str">
        <f>VLOOKUP(C260,'DS KH tình Sở'!$E$16:$H$454,4,FALSE)</f>
        <v>10/05/2021</v>
      </c>
      <c r="H260" s="345" t="str">
        <f>VLOOKUP(C260,'DS KH tình Sở'!$E$16:$I$454,5,FALSE)</f>
        <v>Cục cảnh sát QLHC và TTXH</v>
      </c>
      <c r="I260" s="343"/>
      <c r="J260" s="343"/>
      <c r="K260" s="343" t="s">
        <v>2533</v>
      </c>
      <c r="L260" s="343" t="s">
        <v>20</v>
      </c>
      <c r="M260" s="345" t="s">
        <v>2765</v>
      </c>
      <c r="N260" s="343" t="s">
        <v>2532</v>
      </c>
      <c r="O260" s="343" t="s">
        <v>2525</v>
      </c>
      <c r="P260" s="343" t="s">
        <v>21</v>
      </c>
      <c r="Q260" s="343" t="str">
        <f>VLOOKUP(C260,'DS KH tình Sở'!$E$16:$J$453,6,FALSE)</f>
        <v>Công nhân</v>
      </c>
      <c r="R260" s="344"/>
      <c r="S260" s="344"/>
      <c r="T260" s="342"/>
      <c r="U260" s="294" t="s">
        <v>231</v>
      </c>
      <c r="V260" s="294" t="s">
        <v>2486</v>
      </c>
      <c r="W260" s="294"/>
      <c r="X260" s="562" t="s">
        <v>2639</v>
      </c>
      <c r="Y260" s="290">
        <v>1</v>
      </c>
      <c r="AB260" s="290">
        <v>83</v>
      </c>
    </row>
    <row r="261" spans="1:28" ht="32.25" customHeight="1" x14ac:dyDescent="0.2">
      <c r="A261" s="343"/>
      <c r="B261" s="346"/>
      <c r="C261" s="346"/>
      <c r="D261" s="343"/>
      <c r="E261" s="343"/>
      <c r="F261" s="343"/>
      <c r="G261" s="343"/>
      <c r="H261" s="345"/>
      <c r="I261" s="343"/>
      <c r="J261" s="343"/>
      <c r="K261" s="343"/>
      <c r="L261" s="343"/>
      <c r="M261" s="345"/>
      <c r="N261" s="343"/>
      <c r="O261" s="343"/>
      <c r="P261" s="343"/>
      <c r="Q261" s="343"/>
      <c r="R261" s="346" t="s">
        <v>233</v>
      </c>
      <c r="S261" s="343" t="s">
        <v>238</v>
      </c>
      <c r="T261" s="348" t="s">
        <v>2729</v>
      </c>
      <c r="U261" s="294"/>
      <c r="V261" s="294"/>
      <c r="W261" s="294"/>
      <c r="X261" s="562"/>
    </row>
    <row r="262" spans="1:28" ht="32.25" customHeight="1" x14ac:dyDescent="0.2">
      <c r="A262" s="343"/>
      <c r="B262" s="346"/>
      <c r="C262" s="346"/>
      <c r="D262" s="343"/>
      <c r="E262" s="343"/>
      <c r="F262" s="343"/>
      <c r="G262" s="343"/>
      <c r="H262" s="345"/>
      <c r="I262" s="343"/>
      <c r="J262" s="343"/>
      <c r="K262" s="343"/>
      <c r="L262" s="343"/>
      <c r="M262" s="345"/>
      <c r="N262" s="343"/>
      <c r="O262" s="343"/>
      <c r="P262" s="343"/>
      <c r="Q262" s="343"/>
      <c r="R262" s="346" t="s">
        <v>235</v>
      </c>
      <c r="S262" s="343" t="s">
        <v>250</v>
      </c>
      <c r="T262" s="348">
        <v>181025570</v>
      </c>
      <c r="U262" s="294"/>
      <c r="V262" s="294"/>
      <c r="W262" s="294"/>
      <c r="X262" s="562"/>
    </row>
    <row r="263" spans="1:28" ht="32.25" customHeight="1" x14ac:dyDescent="0.2">
      <c r="A263" s="343"/>
      <c r="B263" s="346"/>
      <c r="C263" s="346"/>
      <c r="D263" s="343"/>
      <c r="E263" s="343"/>
      <c r="F263" s="343"/>
      <c r="G263" s="343"/>
      <c r="H263" s="345"/>
      <c r="I263" s="343"/>
      <c r="J263" s="343"/>
      <c r="K263" s="343"/>
      <c r="L263" s="343"/>
      <c r="M263" s="345"/>
      <c r="N263" s="343"/>
      <c r="O263" s="343"/>
      <c r="P263" s="343"/>
      <c r="Q263" s="343"/>
      <c r="R263" s="346" t="s">
        <v>234</v>
      </c>
      <c r="S263" s="343" t="s">
        <v>240</v>
      </c>
      <c r="T263" s="348"/>
      <c r="U263" s="294"/>
      <c r="V263" s="294"/>
      <c r="W263" s="294"/>
      <c r="X263" s="562"/>
    </row>
    <row r="264" spans="1:28" ht="32.25" customHeight="1" x14ac:dyDescent="0.2">
      <c r="A264" s="343">
        <v>58</v>
      </c>
      <c r="B264" s="340" t="s">
        <v>167</v>
      </c>
      <c r="C264" s="344" t="s">
        <v>480</v>
      </c>
      <c r="D264" s="343" t="str">
        <f>VLOOKUP(C264,'DS KH tình Sở'!$E$16:$F$458,2,FALSE)</f>
        <v>0966167562</v>
      </c>
      <c r="E264" s="346"/>
      <c r="F264" s="343" t="str">
        <f>VLOOKUP(C264,'DS KH tình Sở'!$E$16:$G$455,3,FALSE)</f>
        <v>001095022576</v>
      </c>
      <c r="G264" s="343" t="str">
        <f>VLOOKUP(C264,'DS KH tình Sở'!$E$16:$H$454,4,FALSE)</f>
        <v>17/02/2022</v>
      </c>
      <c r="H264" s="345" t="str">
        <f>VLOOKUP(C264,'DS KH tình Sở'!$E$16:$I$454,5,FALSE)</f>
        <v>Cục cảnh sát QLHC và TTXH</v>
      </c>
      <c r="I264" s="343"/>
      <c r="J264" s="343"/>
      <c r="K264" s="343" t="s">
        <v>2581</v>
      </c>
      <c r="L264" s="343" t="s">
        <v>20</v>
      </c>
      <c r="M264" s="345" t="s">
        <v>2544</v>
      </c>
      <c r="N264" s="343" t="s">
        <v>2532</v>
      </c>
      <c r="O264" s="343" t="s">
        <v>2525</v>
      </c>
      <c r="P264" s="343" t="s">
        <v>21</v>
      </c>
      <c r="Q264" s="343" t="str">
        <f>VLOOKUP(C264,'DS KH tình Sở'!$E$16:$J$453,6,FALSE)</f>
        <v>Công nhân</v>
      </c>
      <c r="R264" s="344"/>
      <c r="S264" s="344"/>
      <c r="T264" s="342"/>
      <c r="U264" s="294" t="s">
        <v>2512</v>
      </c>
      <c r="V264" s="294" t="s">
        <v>2477</v>
      </c>
      <c r="W264" s="294"/>
      <c r="X264" s="562" t="s">
        <v>2640</v>
      </c>
      <c r="Y264" s="290">
        <v>1</v>
      </c>
      <c r="Z264" s="290">
        <v>1</v>
      </c>
      <c r="AB264" s="290">
        <v>84</v>
      </c>
    </row>
    <row r="265" spans="1:28" ht="32.25" customHeight="1" x14ac:dyDescent="0.2">
      <c r="A265" s="343"/>
      <c r="B265" s="346"/>
      <c r="C265" s="346"/>
      <c r="D265" s="343"/>
      <c r="E265" s="343"/>
      <c r="F265" s="343"/>
      <c r="G265" s="343"/>
      <c r="H265" s="345"/>
      <c r="I265" s="343"/>
      <c r="J265" s="343"/>
      <c r="K265" s="343"/>
      <c r="L265" s="343"/>
      <c r="M265" s="345"/>
      <c r="N265" s="343"/>
      <c r="O265" s="343"/>
      <c r="P265" s="343"/>
      <c r="Q265" s="343"/>
      <c r="R265" s="346" t="s">
        <v>498</v>
      </c>
      <c r="S265" s="343" t="s">
        <v>150</v>
      </c>
      <c r="T265" s="348" t="s">
        <v>2731</v>
      </c>
      <c r="U265" s="294"/>
      <c r="V265" s="294"/>
      <c r="W265" s="294"/>
      <c r="X265" s="562"/>
    </row>
    <row r="266" spans="1:28" ht="32.25" customHeight="1" x14ac:dyDescent="0.2">
      <c r="A266" s="343"/>
      <c r="B266" s="346"/>
      <c r="C266" s="346"/>
      <c r="D266" s="343"/>
      <c r="E266" s="343"/>
      <c r="F266" s="343"/>
      <c r="G266" s="343"/>
      <c r="H266" s="345"/>
      <c r="I266" s="343"/>
      <c r="J266" s="343"/>
      <c r="K266" s="343"/>
      <c r="L266" s="343"/>
      <c r="M266" s="345"/>
      <c r="N266" s="343"/>
      <c r="O266" s="343"/>
      <c r="P266" s="343"/>
      <c r="Q266" s="343"/>
      <c r="R266" s="346" t="s">
        <v>499</v>
      </c>
      <c r="S266" s="343" t="s">
        <v>381</v>
      </c>
      <c r="T266" s="348" t="s">
        <v>2732</v>
      </c>
      <c r="U266" s="294"/>
      <c r="V266" s="294"/>
      <c r="W266" s="294" t="s">
        <v>2683</v>
      </c>
      <c r="X266" s="562"/>
    </row>
    <row r="267" spans="1:28" ht="32.25" customHeight="1" x14ac:dyDescent="0.2">
      <c r="A267" s="343">
        <v>59</v>
      </c>
      <c r="B267" s="340" t="s">
        <v>453</v>
      </c>
      <c r="C267" s="344" t="s">
        <v>730</v>
      </c>
      <c r="D267" s="343" t="str">
        <f>VLOOKUP(C267,'DS KH tình Sở'!$E$16:$F$458,2,FALSE)</f>
        <v>0976067223</v>
      </c>
      <c r="E267" s="343" t="str">
        <f>VLOOKUP(C267,'DS KH tình Sở'!$E$16:$G$455,3,FALSE)</f>
        <v>131210807</v>
      </c>
      <c r="F267" s="343"/>
      <c r="G267" s="343" t="str">
        <f>VLOOKUP(C267,'DS KH tình Sở'!$E$16:$H$454,4,FALSE)</f>
        <v>05/07/2016</v>
      </c>
      <c r="H267" s="345" t="str">
        <f>VLOOKUP(C267,'DS KH tình Sở'!$E$16:$I$454,5,FALSE)</f>
        <v>Công an Phú Thọ</v>
      </c>
      <c r="I267" s="343"/>
      <c r="J267" s="343"/>
      <c r="K267" s="343" t="s">
        <v>2583</v>
      </c>
      <c r="L267" s="343" t="s">
        <v>2582</v>
      </c>
      <c r="M267" s="345" t="s">
        <v>2765</v>
      </c>
      <c r="N267" s="343" t="s">
        <v>2532</v>
      </c>
      <c r="O267" s="343" t="s">
        <v>2525</v>
      </c>
      <c r="P267" s="343" t="s">
        <v>21</v>
      </c>
      <c r="Q267" s="343" t="str">
        <f>VLOOKUP(C267,'DS KH tình Sở'!$E$16:$J$453,6,FALSE)</f>
        <v>Công nhân</v>
      </c>
      <c r="R267" s="344"/>
      <c r="S267" s="344"/>
      <c r="T267" s="342"/>
      <c r="U267" s="294" t="s">
        <v>724</v>
      </c>
      <c r="V267" s="294" t="s">
        <v>2477</v>
      </c>
      <c r="W267" s="294" t="s">
        <v>2684</v>
      </c>
      <c r="X267" s="562" t="s">
        <v>2641</v>
      </c>
      <c r="Y267" s="290">
        <v>1</v>
      </c>
      <c r="Z267" s="290">
        <v>1</v>
      </c>
      <c r="AB267" s="290">
        <v>85</v>
      </c>
    </row>
    <row r="268" spans="1:28" ht="32.25" customHeight="1" x14ac:dyDescent="0.2">
      <c r="A268" s="343"/>
      <c r="B268" s="346"/>
      <c r="C268" s="346"/>
      <c r="D268" s="343"/>
      <c r="E268" s="343"/>
      <c r="F268" s="343"/>
      <c r="G268" s="343"/>
      <c r="H268" s="345"/>
      <c r="I268" s="343"/>
      <c r="J268" s="343"/>
      <c r="K268" s="343"/>
      <c r="L268" s="343"/>
      <c r="M268" s="345"/>
      <c r="N268" s="343"/>
      <c r="O268" s="343"/>
      <c r="P268" s="343"/>
      <c r="Q268" s="343"/>
      <c r="R268" s="346" t="s">
        <v>926</v>
      </c>
      <c r="S268" s="343" t="s">
        <v>213</v>
      </c>
      <c r="T268" s="348" t="s">
        <v>2733</v>
      </c>
      <c r="U268" s="294"/>
      <c r="V268" s="294"/>
      <c r="W268" s="294"/>
      <c r="X268" s="562"/>
    </row>
    <row r="269" spans="1:28" ht="32.25" customHeight="1" x14ac:dyDescent="0.2">
      <c r="A269" s="343"/>
      <c r="B269" s="346"/>
      <c r="C269" s="346"/>
      <c r="D269" s="343"/>
      <c r="E269" s="343"/>
      <c r="F269" s="343"/>
      <c r="G269" s="343"/>
      <c r="H269" s="345"/>
      <c r="I269" s="343"/>
      <c r="J269" s="343"/>
      <c r="K269" s="343"/>
      <c r="L269" s="343"/>
      <c r="M269" s="345"/>
      <c r="N269" s="343"/>
      <c r="O269" s="343"/>
      <c r="P269" s="343"/>
      <c r="Q269" s="343"/>
      <c r="R269" s="346" t="s">
        <v>927</v>
      </c>
      <c r="S269" s="343" t="s">
        <v>139</v>
      </c>
      <c r="T269" s="348"/>
      <c r="U269" s="294"/>
      <c r="V269" s="294"/>
      <c r="W269" s="294"/>
      <c r="X269" s="562"/>
    </row>
    <row r="270" spans="1:28" ht="32.25" customHeight="1" x14ac:dyDescent="0.2">
      <c r="A270" s="340">
        <v>60</v>
      </c>
      <c r="B270" s="340" t="s">
        <v>167</v>
      </c>
      <c r="C270" s="344" t="s">
        <v>11</v>
      </c>
      <c r="D270" s="343" t="s">
        <v>2205</v>
      </c>
      <c r="E270" s="346"/>
      <c r="F270" s="343" t="s">
        <v>2206</v>
      </c>
      <c r="G270" s="353">
        <v>44472</v>
      </c>
      <c r="H270" s="345" t="s">
        <v>2071</v>
      </c>
      <c r="I270" s="343"/>
      <c r="J270" s="343" t="s">
        <v>2584</v>
      </c>
      <c r="K270" s="343" t="s">
        <v>2538</v>
      </c>
      <c r="L270" s="343" t="s">
        <v>21</v>
      </c>
      <c r="M270" s="345"/>
      <c r="N270" s="343"/>
      <c r="O270" s="343"/>
      <c r="P270" s="343"/>
      <c r="Q270" s="343" t="s">
        <v>73</v>
      </c>
      <c r="R270" s="346"/>
      <c r="S270" s="346"/>
      <c r="T270" s="348"/>
      <c r="U270" s="294"/>
      <c r="V270" s="294" t="s">
        <v>2477</v>
      </c>
      <c r="W270" s="294"/>
      <c r="X270" s="568" t="s">
        <v>2595</v>
      </c>
      <c r="Y270" s="290">
        <v>1</v>
      </c>
      <c r="Z270" s="290">
        <v>1</v>
      </c>
      <c r="AB270" s="290">
        <v>88</v>
      </c>
    </row>
    <row r="271" spans="1:28" ht="32.25" customHeight="1" x14ac:dyDescent="0.2">
      <c r="A271" s="343"/>
      <c r="B271" s="346"/>
      <c r="C271" s="346"/>
      <c r="D271" s="343"/>
      <c r="E271" s="343"/>
      <c r="F271" s="343"/>
      <c r="G271" s="343"/>
      <c r="H271" s="345"/>
      <c r="I271" s="343"/>
      <c r="J271" s="343"/>
      <c r="K271" s="343"/>
      <c r="L271" s="343"/>
      <c r="M271" s="345"/>
      <c r="N271" s="343"/>
      <c r="O271" s="343"/>
      <c r="P271" s="343"/>
      <c r="Q271" s="343"/>
      <c r="R271" s="346" t="s">
        <v>2207</v>
      </c>
      <c r="S271" s="343" t="s">
        <v>213</v>
      </c>
      <c r="T271" s="348"/>
      <c r="U271" s="294"/>
      <c r="V271" s="294"/>
      <c r="W271" s="294"/>
      <c r="X271" s="568"/>
      <c r="Z271" s="290">
        <f>SUM(Z26:Z270)</f>
        <v>33</v>
      </c>
      <c r="AA271" s="290">
        <f>SUM(AA26:AA270)</f>
        <v>0</v>
      </c>
    </row>
    <row r="272" spans="1:28" ht="32.25" customHeight="1" x14ac:dyDescent="0.2">
      <c r="A272" s="343"/>
      <c r="B272" s="346"/>
      <c r="C272" s="346"/>
      <c r="D272" s="343"/>
      <c r="E272" s="343"/>
      <c r="F272" s="343"/>
      <c r="G272" s="343"/>
      <c r="H272" s="345"/>
      <c r="I272" s="343"/>
      <c r="J272" s="343"/>
      <c r="K272" s="343"/>
      <c r="L272" s="343"/>
      <c r="M272" s="345"/>
      <c r="N272" s="343"/>
      <c r="O272" s="343"/>
      <c r="P272" s="343"/>
      <c r="Q272" s="343"/>
      <c r="R272" s="346" t="s">
        <v>2208</v>
      </c>
      <c r="S272" s="343" t="s">
        <v>139</v>
      </c>
      <c r="T272" s="348"/>
      <c r="U272" s="294"/>
      <c r="V272" s="294"/>
      <c r="W272" s="294"/>
      <c r="X272" s="568"/>
    </row>
    <row r="273" spans="1:26" ht="32.25" customHeight="1" x14ac:dyDescent="0.2">
      <c r="A273" s="343"/>
      <c r="B273" s="346"/>
      <c r="C273" s="346"/>
      <c r="D273" s="343"/>
      <c r="E273" s="343"/>
      <c r="F273" s="343"/>
      <c r="G273" s="343"/>
      <c r="H273" s="345"/>
      <c r="I273" s="343"/>
      <c r="J273" s="343"/>
      <c r="K273" s="343"/>
      <c r="L273" s="343"/>
      <c r="M273" s="345"/>
      <c r="N273" s="343"/>
      <c r="O273" s="343"/>
      <c r="P273" s="343"/>
      <c r="Q273" s="343"/>
      <c r="R273" s="346" t="s">
        <v>2209</v>
      </c>
      <c r="S273" s="343" t="s">
        <v>139</v>
      </c>
      <c r="T273" s="348"/>
      <c r="U273" s="294"/>
      <c r="V273" s="294"/>
      <c r="W273" s="294"/>
      <c r="X273" s="568"/>
    </row>
    <row r="274" spans="1:26" ht="32.25" customHeight="1" x14ac:dyDescent="0.2">
      <c r="A274" s="343"/>
      <c r="B274" s="343"/>
      <c r="C274" s="346"/>
      <c r="D274" s="343"/>
      <c r="E274" s="343"/>
      <c r="F274" s="343"/>
      <c r="G274" s="343"/>
      <c r="H274" s="345"/>
      <c r="I274" s="343"/>
      <c r="J274" s="343"/>
      <c r="K274" s="343"/>
      <c r="L274" s="343"/>
      <c r="M274" s="345"/>
      <c r="N274" s="343"/>
      <c r="O274" s="343"/>
      <c r="P274" s="343"/>
      <c r="Q274" s="343"/>
      <c r="R274" s="346"/>
      <c r="S274" s="346"/>
      <c r="T274" s="348"/>
      <c r="U274" s="296"/>
      <c r="V274" s="296"/>
      <c r="W274" s="296"/>
      <c r="X274" s="569"/>
    </row>
    <row r="275" spans="1:26" ht="30" hidden="1" customHeight="1" x14ac:dyDescent="0.2">
      <c r="A275" s="291" t="s">
        <v>1072</v>
      </c>
      <c r="B275" s="291"/>
      <c r="C275" s="290" t="s">
        <v>2585</v>
      </c>
      <c r="Z275" s="290">
        <f>42+15+15</f>
        <v>72</v>
      </c>
    </row>
    <row r="276" spans="1:26" s="301" customFormat="1" ht="30" hidden="1" customHeight="1" x14ac:dyDescent="0.2">
      <c r="A276" s="570">
        <v>1</v>
      </c>
      <c r="B276" s="326"/>
      <c r="C276" s="298" t="s">
        <v>2081</v>
      </c>
      <c r="D276" s="298"/>
      <c r="E276" s="298"/>
      <c r="F276" s="298"/>
      <c r="G276" s="298"/>
      <c r="H276" s="298"/>
      <c r="I276" s="299"/>
      <c r="J276" s="299"/>
      <c r="K276" s="298"/>
      <c r="L276" s="298"/>
      <c r="M276" s="298"/>
      <c r="N276" s="299"/>
      <c r="O276" s="298"/>
      <c r="P276" s="298"/>
      <c r="Q276" s="299"/>
      <c r="R276" s="298"/>
      <c r="S276" s="298"/>
      <c r="T276" s="319"/>
      <c r="U276" s="326" t="s">
        <v>2515</v>
      </c>
      <c r="V276" s="326" t="s">
        <v>2486</v>
      </c>
      <c r="W276" s="300" t="s">
        <v>2518</v>
      </c>
    </row>
    <row r="277" spans="1:26" s="301" customFormat="1" ht="30" hidden="1" customHeight="1" x14ac:dyDescent="0.2">
      <c r="A277" s="567"/>
      <c r="B277" s="322"/>
      <c r="C277" s="302"/>
      <c r="D277" s="302"/>
      <c r="E277" s="302"/>
      <c r="F277" s="302"/>
      <c r="G277" s="302"/>
      <c r="H277" s="302"/>
      <c r="I277" s="360"/>
      <c r="J277" s="322"/>
      <c r="K277" s="302"/>
      <c r="L277" s="302"/>
      <c r="M277" s="302"/>
      <c r="N277" s="322"/>
      <c r="O277" s="302"/>
      <c r="P277" s="302"/>
      <c r="Q277" s="322"/>
      <c r="R277" s="302" t="s">
        <v>2332</v>
      </c>
      <c r="S277" s="322" t="s">
        <v>238</v>
      </c>
      <c r="T277" s="320"/>
      <c r="U277" s="322"/>
      <c r="V277" s="322"/>
      <c r="W277" s="322"/>
    </row>
    <row r="278" spans="1:26" s="301" customFormat="1" ht="30" hidden="1" customHeight="1" x14ac:dyDescent="0.2">
      <c r="A278" s="567"/>
      <c r="B278" s="322"/>
      <c r="C278" s="302"/>
      <c r="D278" s="302"/>
      <c r="E278" s="302"/>
      <c r="F278" s="302"/>
      <c r="G278" s="302"/>
      <c r="H278" s="302"/>
      <c r="I278" s="360"/>
      <c r="J278" s="322"/>
      <c r="K278" s="302"/>
      <c r="L278" s="302"/>
      <c r="M278" s="302"/>
      <c r="N278" s="322"/>
      <c r="O278" s="302"/>
      <c r="P278" s="302"/>
      <c r="Q278" s="322"/>
      <c r="R278" s="302" t="s">
        <v>2333</v>
      </c>
      <c r="S278" s="322" t="s">
        <v>250</v>
      </c>
      <c r="T278" s="320"/>
      <c r="U278" s="322"/>
      <c r="V278" s="322"/>
      <c r="W278" s="322"/>
    </row>
    <row r="279" spans="1:26" s="301" customFormat="1" ht="30" hidden="1" customHeight="1" x14ac:dyDescent="0.2">
      <c r="A279" s="567"/>
      <c r="B279" s="322"/>
      <c r="C279" s="302"/>
      <c r="D279" s="302"/>
      <c r="E279" s="302"/>
      <c r="F279" s="302"/>
      <c r="G279" s="302"/>
      <c r="H279" s="302"/>
      <c r="I279" s="360"/>
      <c r="J279" s="322"/>
      <c r="K279" s="302"/>
      <c r="L279" s="302"/>
      <c r="M279" s="302"/>
      <c r="N279" s="322"/>
      <c r="O279" s="302"/>
      <c r="P279" s="302"/>
      <c r="Q279" s="322"/>
      <c r="R279" s="302" t="s">
        <v>2335</v>
      </c>
      <c r="S279" s="322" t="s">
        <v>2334</v>
      </c>
      <c r="T279" s="320"/>
      <c r="U279" s="322"/>
      <c r="V279" s="322"/>
      <c r="W279" s="322"/>
    </row>
    <row r="280" spans="1:26" s="301" customFormat="1" ht="30" hidden="1" customHeight="1" x14ac:dyDescent="0.2">
      <c r="A280" s="567">
        <v>2</v>
      </c>
      <c r="B280" s="322"/>
      <c r="C280" s="303" t="s">
        <v>2324</v>
      </c>
      <c r="D280" s="303"/>
      <c r="E280" s="303"/>
      <c r="F280" s="303"/>
      <c r="G280" s="303"/>
      <c r="H280" s="303"/>
      <c r="I280" s="304"/>
      <c r="J280" s="304"/>
      <c r="K280" s="303"/>
      <c r="L280" s="303"/>
      <c r="M280" s="303"/>
      <c r="N280" s="304"/>
      <c r="O280" s="303"/>
      <c r="P280" s="303"/>
      <c r="Q280" s="304"/>
      <c r="R280" s="303"/>
      <c r="S280" s="303"/>
      <c r="T280" s="334"/>
      <c r="U280" s="322" t="s">
        <v>2515</v>
      </c>
      <c r="V280" s="322" t="s">
        <v>2486</v>
      </c>
      <c r="W280" s="302" t="s">
        <v>2518</v>
      </c>
    </row>
    <row r="281" spans="1:26" s="301" customFormat="1" ht="30" hidden="1" customHeight="1" x14ac:dyDescent="0.2">
      <c r="A281" s="567"/>
      <c r="B281" s="322"/>
      <c r="C281" s="302"/>
      <c r="D281" s="302"/>
      <c r="E281" s="302"/>
      <c r="F281" s="302"/>
      <c r="G281" s="302"/>
      <c r="H281" s="302"/>
      <c r="I281" s="360"/>
      <c r="J281" s="322"/>
      <c r="K281" s="302"/>
      <c r="L281" s="302"/>
      <c r="M281" s="302"/>
      <c r="N281" s="322"/>
      <c r="O281" s="302"/>
      <c r="P281" s="302"/>
      <c r="Q281" s="322"/>
      <c r="R281" s="302" t="s">
        <v>2336</v>
      </c>
      <c r="S281" s="322" t="s">
        <v>238</v>
      </c>
      <c r="T281" s="320"/>
      <c r="U281" s="322"/>
      <c r="V281" s="322"/>
      <c r="W281" s="322"/>
    </row>
    <row r="282" spans="1:26" s="301" customFormat="1" ht="30" hidden="1" customHeight="1" x14ac:dyDescent="0.2">
      <c r="A282" s="567"/>
      <c r="B282" s="322"/>
      <c r="C282" s="302"/>
      <c r="D282" s="302"/>
      <c r="E282" s="302"/>
      <c r="F282" s="302"/>
      <c r="G282" s="302"/>
      <c r="H282" s="302"/>
      <c r="I282" s="360"/>
      <c r="J282" s="322"/>
      <c r="K282" s="302"/>
      <c r="L282" s="302"/>
      <c r="M282" s="302"/>
      <c r="N282" s="322"/>
      <c r="O282" s="302"/>
      <c r="P282" s="302"/>
      <c r="Q282" s="322"/>
      <c r="R282" s="302" t="s">
        <v>2337</v>
      </c>
      <c r="S282" s="322" t="s">
        <v>250</v>
      </c>
      <c r="T282" s="320"/>
      <c r="U282" s="322"/>
      <c r="V282" s="322"/>
      <c r="W282" s="322"/>
    </row>
    <row r="283" spans="1:26" s="301" customFormat="1" ht="30" hidden="1" customHeight="1" x14ac:dyDescent="0.2">
      <c r="A283" s="567"/>
      <c r="B283" s="322"/>
      <c r="C283" s="302"/>
      <c r="D283" s="302"/>
      <c r="E283" s="302"/>
      <c r="F283" s="302"/>
      <c r="G283" s="302"/>
      <c r="H283" s="302"/>
      <c r="I283" s="360"/>
      <c r="J283" s="322"/>
      <c r="K283" s="302"/>
      <c r="L283" s="302"/>
      <c r="M283" s="302"/>
      <c r="N283" s="322"/>
      <c r="O283" s="302"/>
      <c r="P283" s="302"/>
      <c r="Q283" s="322"/>
      <c r="R283" s="302" t="s">
        <v>1022</v>
      </c>
      <c r="S283" s="322" t="s">
        <v>2338</v>
      </c>
      <c r="T283" s="320"/>
      <c r="U283" s="322"/>
      <c r="V283" s="322"/>
      <c r="W283" s="322"/>
    </row>
    <row r="284" spans="1:26" s="301" customFormat="1" ht="30" hidden="1" customHeight="1" x14ac:dyDescent="0.2">
      <c r="A284" s="567"/>
      <c r="B284" s="322"/>
      <c r="C284" s="302"/>
      <c r="D284" s="302"/>
      <c r="E284" s="302"/>
      <c r="F284" s="302"/>
      <c r="G284" s="302"/>
      <c r="H284" s="302"/>
      <c r="I284" s="360"/>
      <c r="J284" s="322"/>
      <c r="K284" s="302"/>
      <c r="L284" s="302"/>
      <c r="M284" s="302"/>
      <c r="N284" s="322"/>
      <c r="O284" s="302"/>
      <c r="P284" s="302"/>
      <c r="Q284" s="322"/>
      <c r="R284" s="302" t="s">
        <v>1278</v>
      </c>
      <c r="S284" s="322" t="s">
        <v>137</v>
      </c>
      <c r="T284" s="320"/>
      <c r="U284" s="322"/>
      <c r="V284" s="322"/>
      <c r="W284" s="322"/>
    </row>
    <row r="285" spans="1:26" s="301" customFormat="1" ht="30" hidden="1" customHeight="1" x14ac:dyDescent="0.2">
      <c r="A285" s="567">
        <v>3</v>
      </c>
      <c r="B285" s="322"/>
      <c r="C285" s="303" t="s">
        <v>2216</v>
      </c>
      <c r="D285" s="303"/>
      <c r="E285" s="303"/>
      <c r="F285" s="303"/>
      <c r="G285" s="303"/>
      <c r="H285" s="303"/>
      <c r="I285" s="304"/>
      <c r="J285" s="304"/>
      <c r="K285" s="303"/>
      <c r="L285" s="303"/>
      <c r="M285" s="303"/>
      <c r="N285" s="304"/>
      <c r="O285" s="303"/>
      <c r="P285" s="303"/>
      <c r="Q285" s="304"/>
      <c r="R285" s="303"/>
      <c r="S285" s="303"/>
      <c r="T285" s="334"/>
      <c r="U285" s="322" t="s">
        <v>2515</v>
      </c>
      <c r="V285" s="322" t="s">
        <v>2486</v>
      </c>
      <c r="W285" s="302" t="s">
        <v>2516</v>
      </c>
    </row>
    <row r="286" spans="1:26" s="301" customFormat="1" ht="30" hidden="1" customHeight="1" x14ac:dyDescent="0.2">
      <c r="A286" s="567"/>
      <c r="B286" s="322"/>
      <c r="C286" s="302"/>
      <c r="D286" s="302"/>
      <c r="E286" s="302"/>
      <c r="F286" s="302"/>
      <c r="G286" s="302"/>
      <c r="H286" s="302"/>
      <c r="I286" s="360"/>
      <c r="J286" s="322"/>
      <c r="K286" s="302"/>
      <c r="L286" s="302"/>
      <c r="M286" s="302"/>
      <c r="N286" s="322"/>
      <c r="O286" s="302"/>
      <c r="P286" s="302"/>
      <c r="Q286" s="322"/>
      <c r="R286" s="302" t="s">
        <v>2340</v>
      </c>
      <c r="S286" s="322" t="s">
        <v>213</v>
      </c>
      <c r="T286" s="320"/>
      <c r="U286" s="322"/>
      <c r="V286" s="322"/>
      <c r="W286" s="322"/>
    </row>
    <row r="287" spans="1:26" s="301" customFormat="1" ht="30" hidden="1" customHeight="1" x14ac:dyDescent="0.2">
      <c r="A287" s="322">
        <v>4</v>
      </c>
      <c r="B287" s="322"/>
      <c r="C287" s="303" t="s">
        <v>960</v>
      </c>
      <c r="D287" s="303"/>
      <c r="E287" s="303"/>
      <c r="F287" s="303"/>
      <c r="G287" s="303"/>
      <c r="H287" s="303"/>
      <c r="I287" s="304"/>
      <c r="J287" s="304"/>
      <c r="K287" s="303"/>
      <c r="L287" s="303"/>
      <c r="M287" s="303"/>
      <c r="N287" s="304"/>
      <c r="O287" s="303"/>
      <c r="P287" s="303"/>
      <c r="Q287" s="304"/>
      <c r="R287" s="303"/>
      <c r="S287" s="303"/>
      <c r="T287" s="334"/>
      <c r="U287" s="322" t="s">
        <v>2515</v>
      </c>
      <c r="V287" s="322" t="s">
        <v>2486</v>
      </c>
      <c r="W287" s="302" t="s">
        <v>2516</v>
      </c>
    </row>
    <row r="288" spans="1:26" s="301" customFormat="1" ht="30" hidden="1" customHeight="1" x14ac:dyDescent="0.2">
      <c r="A288" s="322"/>
      <c r="B288" s="322"/>
      <c r="C288" s="302" t="s">
        <v>2341</v>
      </c>
      <c r="D288" s="302"/>
      <c r="E288" s="302"/>
      <c r="F288" s="302"/>
      <c r="G288" s="302"/>
      <c r="H288" s="302"/>
      <c r="I288" s="360"/>
      <c r="J288" s="322"/>
      <c r="K288" s="302"/>
      <c r="L288" s="302"/>
      <c r="M288" s="302"/>
      <c r="N288" s="322"/>
      <c r="O288" s="302"/>
      <c r="P288" s="302"/>
      <c r="Q288" s="322"/>
      <c r="R288" s="302"/>
      <c r="S288" s="302"/>
      <c r="T288" s="320"/>
      <c r="U288" s="322"/>
      <c r="V288" s="322"/>
      <c r="W288" s="322"/>
    </row>
    <row r="289" spans="1:23" s="301" customFormat="1" ht="30" hidden="1" customHeight="1" x14ac:dyDescent="0.2">
      <c r="A289" s="322"/>
      <c r="B289" s="322"/>
      <c r="C289" s="302" t="s">
        <v>2342</v>
      </c>
      <c r="D289" s="302"/>
      <c r="E289" s="302"/>
      <c r="F289" s="302"/>
      <c r="G289" s="302"/>
      <c r="H289" s="302"/>
      <c r="I289" s="360"/>
      <c r="J289" s="322"/>
      <c r="K289" s="302"/>
      <c r="L289" s="302"/>
      <c r="M289" s="302"/>
      <c r="N289" s="322"/>
      <c r="O289" s="302"/>
      <c r="P289" s="302"/>
      <c r="Q289" s="322"/>
      <c r="R289" s="302"/>
      <c r="S289" s="302"/>
      <c r="T289" s="320"/>
      <c r="U289" s="322"/>
      <c r="V289" s="322"/>
      <c r="W289" s="322"/>
    </row>
    <row r="290" spans="1:23" s="301" customFormat="1" ht="30" hidden="1" customHeight="1" x14ac:dyDescent="0.2">
      <c r="A290" s="322"/>
      <c r="B290" s="322"/>
      <c r="C290" s="302" t="s">
        <v>2343</v>
      </c>
      <c r="D290" s="302"/>
      <c r="E290" s="302"/>
      <c r="F290" s="302"/>
      <c r="G290" s="302"/>
      <c r="H290" s="302"/>
      <c r="I290" s="360"/>
      <c r="J290" s="322"/>
      <c r="K290" s="302"/>
      <c r="L290" s="302"/>
      <c r="M290" s="302"/>
      <c r="N290" s="322"/>
      <c r="O290" s="302"/>
      <c r="P290" s="302"/>
      <c r="Q290" s="322"/>
      <c r="R290" s="302"/>
      <c r="S290" s="302"/>
      <c r="T290" s="320"/>
      <c r="U290" s="322"/>
      <c r="V290" s="322"/>
      <c r="W290" s="322"/>
    </row>
    <row r="291" spans="1:23" s="301" customFormat="1" ht="30" hidden="1" customHeight="1" x14ac:dyDescent="0.2">
      <c r="A291" s="567">
        <v>5</v>
      </c>
      <c r="B291" s="322"/>
      <c r="C291" s="303" t="s">
        <v>2325</v>
      </c>
      <c r="D291" s="303"/>
      <c r="E291" s="303"/>
      <c r="F291" s="303"/>
      <c r="G291" s="303"/>
      <c r="H291" s="303"/>
      <c r="I291" s="304"/>
      <c r="J291" s="304"/>
      <c r="K291" s="303"/>
      <c r="L291" s="303"/>
      <c r="M291" s="303"/>
      <c r="N291" s="304"/>
      <c r="O291" s="303"/>
      <c r="P291" s="303"/>
      <c r="Q291" s="304"/>
      <c r="R291" s="303"/>
      <c r="S291" s="303"/>
      <c r="T291" s="334"/>
      <c r="U291" s="322" t="s">
        <v>2515</v>
      </c>
      <c r="V291" s="322" t="s">
        <v>2486</v>
      </c>
      <c r="W291" s="302" t="s">
        <v>2516</v>
      </c>
    </row>
    <row r="292" spans="1:23" s="301" customFormat="1" ht="30" hidden="1" customHeight="1" x14ac:dyDescent="0.2">
      <c r="A292" s="567"/>
      <c r="B292" s="322"/>
      <c r="C292" s="302" t="s">
        <v>2376</v>
      </c>
      <c r="D292" s="302"/>
      <c r="E292" s="302"/>
      <c r="F292" s="302"/>
      <c r="G292" s="302"/>
      <c r="H292" s="302"/>
      <c r="I292" s="360"/>
      <c r="J292" s="322"/>
      <c r="K292" s="302"/>
      <c r="L292" s="302"/>
      <c r="M292" s="302"/>
      <c r="N292" s="322"/>
      <c r="O292" s="302"/>
      <c r="P292" s="302"/>
      <c r="Q292" s="322"/>
      <c r="R292" s="302"/>
      <c r="S292" s="302"/>
      <c r="T292" s="320"/>
      <c r="U292" s="322"/>
      <c r="V292" s="322"/>
      <c r="W292" s="322"/>
    </row>
    <row r="293" spans="1:23" s="301" customFormat="1" ht="30" hidden="1" customHeight="1" x14ac:dyDescent="0.2">
      <c r="A293" s="567"/>
      <c r="B293" s="322"/>
      <c r="C293" s="302" t="s">
        <v>2377</v>
      </c>
      <c r="D293" s="302"/>
      <c r="E293" s="302"/>
      <c r="F293" s="302"/>
      <c r="G293" s="302"/>
      <c r="H293" s="302"/>
      <c r="I293" s="360"/>
      <c r="J293" s="322"/>
      <c r="K293" s="302"/>
      <c r="L293" s="302"/>
      <c r="M293" s="302"/>
      <c r="N293" s="322"/>
      <c r="O293" s="302"/>
      <c r="P293" s="302"/>
      <c r="Q293" s="322"/>
      <c r="R293" s="302"/>
      <c r="S293" s="302"/>
      <c r="T293" s="320"/>
      <c r="U293" s="322"/>
      <c r="V293" s="322"/>
      <c r="W293" s="322"/>
    </row>
    <row r="294" spans="1:23" s="301" customFormat="1" ht="30" hidden="1" customHeight="1" x14ac:dyDescent="0.2">
      <c r="A294" s="567"/>
      <c r="B294" s="322"/>
      <c r="C294" s="302" t="s">
        <v>2378</v>
      </c>
      <c r="D294" s="302"/>
      <c r="E294" s="302"/>
      <c r="F294" s="302"/>
      <c r="G294" s="302"/>
      <c r="H294" s="302"/>
      <c r="I294" s="360"/>
      <c r="J294" s="322"/>
      <c r="K294" s="302"/>
      <c r="L294" s="302"/>
      <c r="M294" s="302"/>
      <c r="N294" s="322"/>
      <c r="O294" s="302"/>
      <c r="P294" s="302"/>
      <c r="Q294" s="322"/>
      <c r="R294" s="302"/>
      <c r="S294" s="302"/>
      <c r="T294" s="320"/>
      <c r="U294" s="322"/>
      <c r="V294" s="322"/>
      <c r="W294" s="322"/>
    </row>
    <row r="295" spans="1:23" s="301" customFormat="1" ht="30" hidden="1" customHeight="1" x14ac:dyDescent="0.2">
      <c r="A295" s="567">
        <v>6</v>
      </c>
      <c r="B295" s="322"/>
      <c r="C295" s="303" t="s">
        <v>2091</v>
      </c>
      <c r="D295" s="303"/>
      <c r="E295" s="303"/>
      <c r="F295" s="303"/>
      <c r="G295" s="303"/>
      <c r="H295" s="303"/>
      <c r="I295" s="304"/>
      <c r="J295" s="304"/>
      <c r="K295" s="303"/>
      <c r="L295" s="303"/>
      <c r="M295" s="303"/>
      <c r="N295" s="304"/>
      <c r="O295" s="303"/>
      <c r="P295" s="303"/>
      <c r="Q295" s="304"/>
      <c r="R295" s="303"/>
      <c r="S295" s="303"/>
      <c r="T295" s="334"/>
      <c r="U295" s="322" t="s">
        <v>2515</v>
      </c>
      <c r="V295" s="322" t="s">
        <v>2486</v>
      </c>
      <c r="W295" s="322" t="s">
        <v>2519</v>
      </c>
    </row>
    <row r="296" spans="1:23" s="301" customFormat="1" ht="30" hidden="1" customHeight="1" x14ac:dyDescent="0.2">
      <c r="A296" s="567"/>
      <c r="B296" s="322"/>
      <c r="C296" s="302" t="s">
        <v>2344</v>
      </c>
      <c r="D296" s="302"/>
      <c r="E296" s="302"/>
      <c r="F296" s="302"/>
      <c r="G296" s="302"/>
      <c r="H296" s="302"/>
      <c r="I296" s="360"/>
      <c r="J296" s="322"/>
      <c r="K296" s="302"/>
      <c r="L296" s="302"/>
      <c r="M296" s="302"/>
      <c r="N296" s="322"/>
      <c r="O296" s="302"/>
      <c r="P296" s="302"/>
      <c r="Q296" s="322"/>
      <c r="R296" s="302"/>
      <c r="S296" s="302"/>
      <c r="T296" s="320"/>
      <c r="U296" s="322"/>
      <c r="V296" s="322"/>
      <c r="W296" s="322"/>
    </row>
    <row r="297" spans="1:23" s="301" customFormat="1" ht="30" hidden="1" customHeight="1" x14ac:dyDescent="0.2">
      <c r="A297" s="567"/>
      <c r="B297" s="322"/>
      <c r="C297" s="302" t="s">
        <v>2345</v>
      </c>
      <c r="D297" s="302"/>
      <c r="E297" s="302"/>
      <c r="F297" s="302"/>
      <c r="G297" s="302"/>
      <c r="H297" s="302"/>
      <c r="I297" s="360"/>
      <c r="J297" s="322"/>
      <c r="K297" s="302"/>
      <c r="L297" s="302"/>
      <c r="M297" s="302"/>
      <c r="N297" s="322"/>
      <c r="O297" s="302"/>
      <c r="P297" s="302"/>
      <c r="Q297" s="322"/>
      <c r="R297" s="302"/>
      <c r="S297" s="302"/>
      <c r="T297" s="320"/>
      <c r="U297" s="322"/>
      <c r="V297" s="322"/>
      <c r="W297" s="322"/>
    </row>
    <row r="298" spans="1:23" s="301" customFormat="1" ht="30" hidden="1" customHeight="1" x14ac:dyDescent="0.2">
      <c r="A298" s="567"/>
      <c r="B298" s="322"/>
      <c r="C298" s="302" t="s">
        <v>2346</v>
      </c>
      <c r="D298" s="302"/>
      <c r="E298" s="302"/>
      <c r="F298" s="302"/>
      <c r="G298" s="302"/>
      <c r="H298" s="302"/>
      <c r="I298" s="360"/>
      <c r="J298" s="322"/>
      <c r="K298" s="302"/>
      <c r="L298" s="302"/>
      <c r="M298" s="302"/>
      <c r="N298" s="322"/>
      <c r="O298" s="302"/>
      <c r="P298" s="302"/>
      <c r="Q298" s="322"/>
      <c r="R298" s="302"/>
      <c r="S298" s="302"/>
      <c r="T298" s="320"/>
      <c r="U298" s="322"/>
      <c r="V298" s="322"/>
      <c r="W298" s="322"/>
    </row>
    <row r="299" spans="1:23" s="301" customFormat="1" ht="30" hidden="1" customHeight="1" x14ac:dyDescent="0.2">
      <c r="A299" s="567">
        <v>7</v>
      </c>
      <c r="B299" s="322"/>
      <c r="C299" s="303" t="s">
        <v>2111</v>
      </c>
      <c r="D299" s="303"/>
      <c r="E299" s="303"/>
      <c r="F299" s="303"/>
      <c r="G299" s="303"/>
      <c r="H299" s="303"/>
      <c r="I299" s="304"/>
      <c r="J299" s="304"/>
      <c r="K299" s="303"/>
      <c r="L299" s="303"/>
      <c r="M299" s="303"/>
      <c r="N299" s="304"/>
      <c r="O299" s="303"/>
      <c r="P299" s="303"/>
      <c r="Q299" s="304"/>
      <c r="R299" s="303"/>
      <c r="S299" s="303"/>
      <c r="T299" s="334"/>
      <c r="U299" s="322" t="s">
        <v>2515</v>
      </c>
      <c r="V299" s="322" t="s">
        <v>2486</v>
      </c>
      <c r="W299" s="302" t="s">
        <v>2516</v>
      </c>
    </row>
    <row r="300" spans="1:23" s="301" customFormat="1" ht="30" hidden="1" customHeight="1" x14ac:dyDescent="0.2">
      <c r="A300" s="567"/>
      <c r="B300" s="322"/>
      <c r="C300" s="302" t="s">
        <v>2361</v>
      </c>
      <c r="D300" s="302"/>
      <c r="E300" s="302"/>
      <c r="F300" s="302"/>
      <c r="G300" s="302"/>
      <c r="H300" s="302"/>
      <c r="I300" s="360"/>
      <c r="J300" s="322"/>
      <c r="K300" s="302"/>
      <c r="L300" s="302"/>
      <c r="M300" s="302"/>
      <c r="N300" s="322"/>
      <c r="O300" s="302"/>
      <c r="P300" s="302"/>
      <c r="Q300" s="322"/>
      <c r="R300" s="302"/>
      <c r="S300" s="302"/>
      <c r="T300" s="320"/>
      <c r="U300" s="322"/>
      <c r="V300" s="322"/>
      <c r="W300" s="322"/>
    </row>
    <row r="301" spans="1:23" s="301" customFormat="1" ht="30" hidden="1" customHeight="1" x14ac:dyDescent="0.2">
      <c r="A301" s="567"/>
      <c r="B301" s="322"/>
      <c r="C301" s="302" t="s">
        <v>2362</v>
      </c>
      <c r="D301" s="302"/>
      <c r="E301" s="302"/>
      <c r="F301" s="302"/>
      <c r="G301" s="302"/>
      <c r="H301" s="302"/>
      <c r="I301" s="360"/>
      <c r="J301" s="322"/>
      <c r="K301" s="302"/>
      <c r="L301" s="302"/>
      <c r="M301" s="302"/>
      <c r="N301" s="322"/>
      <c r="O301" s="302"/>
      <c r="P301" s="302"/>
      <c r="Q301" s="322"/>
      <c r="R301" s="302"/>
      <c r="S301" s="302"/>
      <c r="T301" s="320"/>
      <c r="U301" s="322"/>
      <c r="V301" s="322"/>
      <c r="W301" s="322"/>
    </row>
    <row r="302" spans="1:23" s="301" customFormat="1" ht="30" hidden="1" customHeight="1" x14ac:dyDescent="0.2">
      <c r="A302" s="567"/>
      <c r="B302" s="322"/>
      <c r="C302" s="302" t="s">
        <v>2111</v>
      </c>
      <c r="D302" s="302"/>
      <c r="E302" s="302"/>
      <c r="F302" s="302"/>
      <c r="G302" s="302"/>
      <c r="H302" s="302"/>
      <c r="I302" s="360"/>
      <c r="J302" s="322"/>
      <c r="K302" s="302"/>
      <c r="L302" s="302"/>
      <c r="M302" s="302"/>
      <c r="N302" s="322"/>
      <c r="O302" s="302"/>
      <c r="P302" s="302"/>
      <c r="Q302" s="322"/>
      <c r="R302" s="302"/>
      <c r="S302" s="302"/>
      <c r="T302" s="320"/>
      <c r="U302" s="322"/>
      <c r="V302" s="322"/>
      <c r="W302" s="322"/>
    </row>
    <row r="303" spans="1:23" s="301" customFormat="1" ht="30" hidden="1" customHeight="1" x14ac:dyDescent="0.2">
      <c r="A303" s="567">
        <v>8</v>
      </c>
      <c r="B303" s="322"/>
      <c r="C303" s="303" t="s">
        <v>2117</v>
      </c>
      <c r="D303" s="303"/>
      <c r="E303" s="303"/>
      <c r="F303" s="303"/>
      <c r="G303" s="303"/>
      <c r="H303" s="303"/>
      <c r="I303" s="304"/>
      <c r="J303" s="304"/>
      <c r="K303" s="303"/>
      <c r="L303" s="303"/>
      <c r="M303" s="303"/>
      <c r="N303" s="304"/>
      <c r="O303" s="303"/>
      <c r="P303" s="303"/>
      <c r="Q303" s="304"/>
      <c r="R303" s="303"/>
      <c r="S303" s="303"/>
      <c r="T303" s="334"/>
      <c r="U303" s="322" t="s">
        <v>2515</v>
      </c>
      <c r="V303" s="322"/>
      <c r="W303" s="302" t="s">
        <v>2516</v>
      </c>
    </row>
    <row r="304" spans="1:23" s="301" customFormat="1" ht="30" hidden="1" customHeight="1" x14ac:dyDescent="0.2">
      <c r="A304" s="567"/>
      <c r="B304" s="322"/>
      <c r="C304" s="302" t="s">
        <v>2363</v>
      </c>
      <c r="D304" s="302"/>
      <c r="E304" s="302"/>
      <c r="F304" s="302"/>
      <c r="G304" s="302"/>
      <c r="H304" s="302"/>
      <c r="I304" s="360"/>
      <c r="J304" s="322"/>
      <c r="K304" s="302"/>
      <c r="L304" s="302"/>
      <c r="M304" s="302"/>
      <c r="N304" s="322"/>
      <c r="O304" s="302"/>
      <c r="P304" s="302"/>
      <c r="Q304" s="322"/>
      <c r="R304" s="302"/>
      <c r="S304" s="302"/>
      <c r="T304" s="320"/>
      <c r="U304" s="322"/>
      <c r="V304" s="322"/>
      <c r="W304" s="322"/>
    </row>
    <row r="305" spans="1:23" s="301" customFormat="1" ht="30" hidden="1" customHeight="1" x14ac:dyDescent="0.2">
      <c r="A305" s="567"/>
      <c r="B305" s="322"/>
      <c r="C305" s="302" t="s">
        <v>2364</v>
      </c>
      <c r="D305" s="302"/>
      <c r="E305" s="302"/>
      <c r="F305" s="302"/>
      <c r="G305" s="302"/>
      <c r="H305" s="302"/>
      <c r="I305" s="360"/>
      <c r="J305" s="322"/>
      <c r="K305" s="302"/>
      <c r="L305" s="302"/>
      <c r="M305" s="302"/>
      <c r="N305" s="322"/>
      <c r="O305" s="302"/>
      <c r="P305" s="302"/>
      <c r="Q305" s="322"/>
      <c r="R305" s="302"/>
      <c r="S305" s="302"/>
      <c r="T305" s="320"/>
      <c r="U305" s="322"/>
      <c r="V305" s="322"/>
      <c r="W305" s="322"/>
    </row>
    <row r="306" spans="1:23" s="301" customFormat="1" ht="30" hidden="1" customHeight="1" x14ac:dyDescent="0.2">
      <c r="A306" s="567"/>
      <c r="B306" s="322"/>
      <c r="C306" s="302" t="s">
        <v>2365</v>
      </c>
      <c r="D306" s="302"/>
      <c r="E306" s="302"/>
      <c r="F306" s="302"/>
      <c r="G306" s="302"/>
      <c r="H306" s="302"/>
      <c r="I306" s="360"/>
      <c r="J306" s="322"/>
      <c r="K306" s="302"/>
      <c r="L306" s="302"/>
      <c r="M306" s="302"/>
      <c r="N306" s="322"/>
      <c r="O306" s="302"/>
      <c r="P306" s="302"/>
      <c r="Q306" s="322"/>
      <c r="R306" s="302"/>
      <c r="S306" s="302"/>
      <c r="T306" s="320"/>
      <c r="U306" s="322"/>
      <c r="V306" s="322"/>
      <c r="W306" s="322"/>
    </row>
    <row r="307" spans="1:23" s="301" customFormat="1" ht="30" hidden="1" customHeight="1" x14ac:dyDescent="0.2">
      <c r="A307" s="567"/>
      <c r="B307" s="322"/>
      <c r="C307" s="302" t="s">
        <v>1690</v>
      </c>
      <c r="D307" s="302"/>
      <c r="E307" s="302"/>
      <c r="F307" s="302"/>
      <c r="G307" s="302"/>
      <c r="H307" s="302"/>
      <c r="I307" s="360"/>
      <c r="J307" s="322"/>
      <c r="K307" s="302"/>
      <c r="L307" s="302"/>
      <c r="M307" s="302"/>
      <c r="N307" s="322"/>
      <c r="O307" s="302"/>
      <c r="P307" s="302"/>
      <c r="Q307" s="322"/>
      <c r="R307" s="302"/>
      <c r="S307" s="302"/>
      <c r="T307" s="320"/>
      <c r="U307" s="322"/>
      <c r="V307" s="322"/>
      <c r="W307" s="322"/>
    </row>
    <row r="308" spans="1:23" s="301" customFormat="1" ht="30" hidden="1" customHeight="1" x14ac:dyDescent="0.2">
      <c r="A308" s="567">
        <v>9</v>
      </c>
      <c r="B308" s="322"/>
      <c r="C308" s="303" t="s">
        <v>2094</v>
      </c>
      <c r="D308" s="303"/>
      <c r="E308" s="303"/>
      <c r="F308" s="303"/>
      <c r="G308" s="303"/>
      <c r="H308" s="303"/>
      <c r="I308" s="304"/>
      <c r="J308" s="304"/>
      <c r="K308" s="303"/>
      <c r="L308" s="303"/>
      <c r="M308" s="303"/>
      <c r="N308" s="304"/>
      <c r="O308" s="303"/>
      <c r="P308" s="303"/>
      <c r="Q308" s="304"/>
      <c r="R308" s="303"/>
      <c r="S308" s="303"/>
      <c r="T308" s="334"/>
      <c r="U308" s="322" t="s">
        <v>2515</v>
      </c>
      <c r="V308" s="322"/>
      <c r="W308" s="302" t="s">
        <v>2516</v>
      </c>
    </row>
    <row r="309" spans="1:23" s="301" customFormat="1" ht="30" hidden="1" customHeight="1" x14ac:dyDescent="0.2">
      <c r="A309" s="567"/>
      <c r="B309" s="322"/>
      <c r="C309" s="302" t="s">
        <v>2347</v>
      </c>
      <c r="D309" s="302"/>
      <c r="E309" s="302"/>
      <c r="F309" s="302"/>
      <c r="G309" s="302"/>
      <c r="H309" s="302"/>
      <c r="I309" s="360"/>
      <c r="J309" s="322"/>
      <c r="K309" s="302"/>
      <c r="L309" s="302"/>
      <c r="M309" s="302"/>
      <c r="N309" s="322"/>
      <c r="O309" s="302"/>
      <c r="P309" s="302"/>
      <c r="Q309" s="322"/>
      <c r="R309" s="302"/>
      <c r="S309" s="302"/>
      <c r="T309" s="320"/>
      <c r="U309" s="322"/>
      <c r="V309" s="322"/>
      <c r="W309" s="322"/>
    </row>
    <row r="310" spans="1:23" s="301" customFormat="1" ht="30" hidden="1" customHeight="1" x14ac:dyDescent="0.2">
      <c r="A310" s="567"/>
      <c r="B310" s="322"/>
      <c r="C310" s="302" t="s">
        <v>2348</v>
      </c>
      <c r="D310" s="302"/>
      <c r="E310" s="302"/>
      <c r="F310" s="302"/>
      <c r="G310" s="302"/>
      <c r="H310" s="302"/>
      <c r="I310" s="360"/>
      <c r="J310" s="322"/>
      <c r="K310" s="302"/>
      <c r="L310" s="302"/>
      <c r="M310" s="302"/>
      <c r="N310" s="322"/>
      <c r="O310" s="302"/>
      <c r="P310" s="302"/>
      <c r="Q310" s="322"/>
      <c r="R310" s="302"/>
      <c r="S310" s="302"/>
      <c r="T310" s="320"/>
      <c r="U310" s="322"/>
      <c r="V310" s="322"/>
      <c r="W310" s="322"/>
    </row>
    <row r="311" spans="1:23" s="301" customFormat="1" ht="30" hidden="1" customHeight="1" x14ac:dyDescent="0.2">
      <c r="A311" s="567"/>
      <c r="B311" s="322"/>
      <c r="C311" s="302" t="s">
        <v>2349</v>
      </c>
      <c r="D311" s="302"/>
      <c r="E311" s="302"/>
      <c r="F311" s="302"/>
      <c r="G311" s="302"/>
      <c r="H311" s="302"/>
      <c r="I311" s="360"/>
      <c r="J311" s="322"/>
      <c r="K311" s="302"/>
      <c r="L311" s="302"/>
      <c r="M311" s="302"/>
      <c r="N311" s="322"/>
      <c r="O311" s="302"/>
      <c r="P311" s="302"/>
      <c r="Q311" s="322"/>
      <c r="R311" s="302"/>
      <c r="S311" s="302"/>
      <c r="T311" s="320"/>
      <c r="U311" s="322"/>
      <c r="V311" s="322"/>
      <c r="W311" s="322"/>
    </row>
    <row r="312" spans="1:23" s="301" customFormat="1" ht="63" hidden="1" x14ac:dyDescent="0.2">
      <c r="A312" s="567">
        <v>10</v>
      </c>
      <c r="B312" s="322"/>
      <c r="C312" s="303" t="s">
        <v>2097</v>
      </c>
      <c r="D312" s="303"/>
      <c r="E312" s="303"/>
      <c r="F312" s="303"/>
      <c r="G312" s="303"/>
      <c r="H312" s="303"/>
      <c r="I312" s="304"/>
      <c r="J312" s="304"/>
      <c r="K312" s="303"/>
      <c r="L312" s="303"/>
      <c r="M312" s="303"/>
      <c r="N312" s="304"/>
      <c r="O312" s="303"/>
      <c r="P312" s="303"/>
      <c r="Q312" s="304"/>
      <c r="R312" s="303"/>
      <c r="S312" s="303"/>
      <c r="T312" s="334"/>
      <c r="U312" s="322" t="s">
        <v>2515</v>
      </c>
      <c r="V312" s="322"/>
      <c r="W312" s="302" t="s">
        <v>2516</v>
      </c>
    </row>
    <row r="313" spans="1:23" s="301" customFormat="1" ht="30" hidden="1" customHeight="1" x14ac:dyDescent="0.2">
      <c r="A313" s="567"/>
      <c r="B313" s="322"/>
      <c r="C313" s="302" t="s">
        <v>2350</v>
      </c>
      <c r="D313" s="302"/>
      <c r="E313" s="302"/>
      <c r="F313" s="302"/>
      <c r="G313" s="302"/>
      <c r="H313" s="302"/>
      <c r="I313" s="360"/>
      <c r="J313" s="322"/>
      <c r="K313" s="302"/>
      <c r="L313" s="302"/>
      <c r="M313" s="302"/>
      <c r="N313" s="322"/>
      <c r="O313" s="302"/>
      <c r="P313" s="302"/>
      <c r="Q313" s="322"/>
      <c r="R313" s="302"/>
      <c r="S313" s="302"/>
      <c r="T313" s="320"/>
      <c r="U313" s="322"/>
      <c r="V313" s="322"/>
      <c r="W313" s="322"/>
    </row>
    <row r="314" spans="1:23" s="301" customFormat="1" ht="30" hidden="1" customHeight="1" x14ac:dyDescent="0.2">
      <c r="A314" s="567"/>
      <c r="B314" s="322"/>
      <c r="C314" s="302" t="s">
        <v>2351</v>
      </c>
      <c r="D314" s="302"/>
      <c r="E314" s="302"/>
      <c r="F314" s="302"/>
      <c r="G314" s="302"/>
      <c r="H314" s="302"/>
      <c r="I314" s="360"/>
      <c r="J314" s="322"/>
      <c r="K314" s="302"/>
      <c r="L314" s="302"/>
      <c r="M314" s="302"/>
      <c r="N314" s="322"/>
      <c r="O314" s="302"/>
      <c r="P314" s="302"/>
      <c r="Q314" s="322"/>
      <c r="R314" s="302"/>
      <c r="S314" s="302"/>
      <c r="T314" s="320"/>
      <c r="U314" s="322"/>
      <c r="V314" s="322"/>
      <c r="W314" s="322"/>
    </row>
    <row r="315" spans="1:23" s="301" customFormat="1" ht="30" hidden="1" customHeight="1" x14ac:dyDescent="0.2">
      <c r="A315" s="567"/>
      <c r="B315" s="322"/>
      <c r="C315" s="302" t="s">
        <v>2352</v>
      </c>
      <c r="D315" s="302"/>
      <c r="E315" s="302"/>
      <c r="F315" s="302"/>
      <c r="G315" s="302"/>
      <c r="H315" s="302"/>
      <c r="I315" s="360"/>
      <c r="J315" s="322"/>
      <c r="K315" s="302"/>
      <c r="L315" s="302"/>
      <c r="M315" s="302"/>
      <c r="N315" s="322"/>
      <c r="O315" s="302"/>
      <c r="P315" s="302"/>
      <c r="Q315" s="322"/>
      <c r="R315" s="302"/>
      <c r="S315" s="302"/>
      <c r="T315" s="320"/>
      <c r="U315" s="322"/>
      <c r="V315" s="322"/>
      <c r="W315" s="322"/>
    </row>
    <row r="316" spans="1:23" s="301" customFormat="1" ht="30" hidden="1" customHeight="1" x14ac:dyDescent="0.2">
      <c r="A316" s="567"/>
      <c r="B316" s="322"/>
      <c r="C316" s="302" t="s">
        <v>2353</v>
      </c>
      <c r="D316" s="302"/>
      <c r="E316" s="302"/>
      <c r="F316" s="302"/>
      <c r="G316" s="302"/>
      <c r="H316" s="302"/>
      <c r="I316" s="360"/>
      <c r="J316" s="322"/>
      <c r="K316" s="302"/>
      <c r="L316" s="302"/>
      <c r="M316" s="302"/>
      <c r="N316" s="322"/>
      <c r="O316" s="302"/>
      <c r="P316" s="302"/>
      <c r="Q316" s="322"/>
      <c r="R316" s="302"/>
      <c r="S316" s="302"/>
      <c r="T316" s="320"/>
      <c r="U316" s="322"/>
      <c r="V316" s="322"/>
      <c r="W316" s="322"/>
    </row>
    <row r="317" spans="1:23" s="301" customFormat="1" ht="30" hidden="1" customHeight="1" x14ac:dyDescent="0.2">
      <c r="A317" s="567"/>
      <c r="B317" s="322"/>
      <c r="C317" s="302" t="s">
        <v>2354</v>
      </c>
      <c r="D317" s="302"/>
      <c r="E317" s="302"/>
      <c r="F317" s="302"/>
      <c r="G317" s="302"/>
      <c r="H317" s="302"/>
      <c r="I317" s="360"/>
      <c r="J317" s="322"/>
      <c r="K317" s="302"/>
      <c r="L317" s="302"/>
      <c r="M317" s="302"/>
      <c r="N317" s="322"/>
      <c r="O317" s="302"/>
      <c r="P317" s="302"/>
      <c r="Q317" s="322"/>
      <c r="R317" s="302"/>
      <c r="S317" s="302"/>
      <c r="T317" s="320"/>
      <c r="U317" s="322"/>
      <c r="V317" s="322"/>
      <c r="W317" s="322"/>
    </row>
    <row r="318" spans="1:23" s="301" customFormat="1" ht="30" hidden="1" customHeight="1" x14ac:dyDescent="0.2">
      <c r="A318" s="567"/>
      <c r="B318" s="322"/>
      <c r="C318" s="302" t="s">
        <v>462</v>
      </c>
      <c r="D318" s="302"/>
      <c r="E318" s="302"/>
      <c r="F318" s="302"/>
      <c r="G318" s="302"/>
      <c r="H318" s="302"/>
      <c r="I318" s="360"/>
      <c r="J318" s="322"/>
      <c r="K318" s="302"/>
      <c r="L318" s="302"/>
      <c r="M318" s="302"/>
      <c r="N318" s="322"/>
      <c r="O318" s="302"/>
      <c r="P318" s="302"/>
      <c r="Q318" s="322"/>
      <c r="R318" s="302"/>
      <c r="S318" s="302"/>
      <c r="T318" s="320"/>
      <c r="U318" s="322"/>
      <c r="V318" s="322"/>
      <c r="W318" s="322"/>
    </row>
    <row r="319" spans="1:23" s="301" customFormat="1" ht="30" hidden="1" customHeight="1" x14ac:dyDescent="0.2">
      <c r="A319" s="567"/>
      <c r="B319" s="322"/>
      <c r="C319" s="302" t="s">
        <v>1491</v>
      </c>
      <c r="D319" s="302"/>
      <c r="E319" s="302"/>
      <c r="F319" s="302"/>
      <c r="G319" s="302"/>
      <c r="H319" s="302"/>
      <c r="I319" s="360"/>
      <c r="J319" s="322"/>
      <c r="K319" s="302"/>
      <c r="L319" s="302"/>
      <c r="M319" s="302"/>
      <c r="N319" s="322"/>
      <c r="O319" s="302"/>
      <c r="P319" s="302"/>
      <c r="Q319" s="322"/>
      <c r="R319" s="302"/>
      <c r="S319" s="302"/>
      <c r="T319" s="320"/>
      <c r="U319" s="322"/>
      <c r="V319" s="322"/>
      <c r="W319" s="322"/>
    </row>
    <row r="320" spans="1:23" s="301" customFormat="1" ht="30" hidden="1" customHeight="1" x14ac:dyDescent="0.2">
      <c r="A320" s="567">
        <v>11</v>
      </c>
      <c r="B320" s="322"/>
      <c r="C320" s="303" t="s">
        <v>2139</v>
      </c>
      <c r="D320" s="303"/>
      <c r="E320" s="303"/>
      <c r="F320" s="303"/>
      <c r="G320" s="303"/>
      <c r="H320" s="303"/>
      <c r="I320" s="304"/>
      <c r="J320" s="304"/>
      <c r="K320" s="303"/>
      <c r="L320" s="303"/>
      <c r="M320" s="303"/>
      <c r="N320" s="304"/>
      <c r="O320" s="303"/>
      <c r="P320" s="303"/>
      <c r="Q320" s="304"/>
      <c r="R320" s="303"/>
      <c r="S320" s="303"/>
      <c r="T320" s="334"/>
      <c r="U320" s="322" t="s">
        <v>2515</v>
      </c>
      <c r="V320" s="322"/>
      <c r="W320" s="322" t="s">
        <v>2517</v>
      </c>
    </row>
    <row r="321" spans="1:23" s="301" customFormat="1" ht="30" hidden="1" customHeight="1" x14ac:dyDescent="0.2">
      <c r="A321" s="567"/>
      <c r="B321" s="322"/>
      <c r="C321" s="302" t="s">
        <v>2402</v>
      </c>
      <c r="D321" s="302"/>
      <c r="E321" s="302"/>
      <c r="F321" s="302"/>
      <c r="G321" s="302"/>
      <c r="H321" s="302"/>
      <c r="I321" s="360"/>
      <c r="J321" s="322"/>
      <c r="K321" s="302"/>
      <c r="L321" s="302"/>
      <c r="M321" s="302"/>
      <c r="N321" s="322"/>
      <c r="O321" s="302"/>
      <c r="P321" s="302"/>
      <c r="Q321" s="322"/>
      <c r="R321" s="302"/>
      <c r="S321" s="302"/>
      <c r="T321" s="320"/>
      <c r="U321" s="322"/>
      <c r="V321" s="322"/>
      <c r="W321" s="322"/>
    </row>
    <row r="322" spans="1:23" s="301" customFormat="1" ht="30" hidden="1" customHeight="1" x14ac:dyDescent="0.2">
      <c r="A322" s="567"/>
      <c r="B322" s="322"/>
      <c r="C322" s="302" t="s">
        <v>2403</v>
      </c>
      <c r="D322" s="302"/>
      <c r="E322" s="302"/>
      <c r="F322" s="302"/>
      <c r="G322" s="302"/>
      <c r="H322" s="302"/>
      <c r="I322" s="360"/>
      <c r="J322" s="322"/>
      <c r="K322" s="302"/>
      <c r="L322" s="302"/>
      <c r="M322" s="302"/>
      <c r="N322" s="322"/>
      <c r="O322" s="302"/>
      <c r="P322" s="302"/>
      <c r="Q322" s="322"/>
      <c r="R322" s="302"/>
      <c r="S322" s="302"/>
      <c r="T322" s="320"/>
      <c r="U322" s="322"/>
      <c r="V322" s="322"/>
      <c r="W322" s="322"/>
    </row>
    <row r="323" spans="1:23" s="301" customFormat="1" ht="30" hidden="1" customHeight="1" x14ac:dyDescent="0.2">
      <c r="A323" s="567">
        <v>12</v>
      </c>
      <c r="B323" s="322"/>
      <c r="C323" s="303" t="s">
        <v>2100</v>
      </c>
      <c r="D323" s="303"/>
      <c r="E323" s="303"/>
      <c r="F323" s="303"/>
      <c r="G323" s="303"/>
      <c r="H323" s="303"/>
      <c r="I323" s="304"/>
      <c r="J323" s="304"/>
      <c r="K323" s="303"/>
      <c r="L323" s="303"/>
      <c r="M323" s="303"/>
      <c r="N323" s="304"/>
      <c r="O323" s="303"/>
      <c r="P323" s="303"/>
      <c r="Q323" s="304"/>
      <c r="R323" s="303"/>
      <c r="S323" s="303"/>
      <c r="T323" s="334"/>
      <c r="U323" s="322" t="s">
        <v>2515</v>
      </c>
      <c r="V323" s="322"/>
      <c r="W323" s="302" t="s">
        <v>2516</v>
      </c>
    </row>
    <row r="324" spans="1:23" s="301" customFormat="1" ht="30" hidden="1" customHeight="1" x14ac:dyDescent="0.2">
      <c r="A324" s="567"/>
      <c r="B324" s="322"/>
      <c r="C324" s="302" t="s">
        <v>2355</v>
      </c>
      <c r="D324" s="302"/>
      <c r="E324" s="302"/>
      <c r="F324" s="302"/>
      <c r="G324" s="302"/>
      <c r="H324" s="302"/>
      <c r="I324" s="360"/>
      <c r="J324" s="322"/>
      <c r="K324" s="302"/>
      <c r="L324" s="302"/>
      <c r="M324" s="302"/>
      <c r="N324" s="322"/>
      <c r="O324" s="302"/>
      <c r="P324" s="302"/>
      <c r="Q324" s="322"/>
      <c r="R324" s="302"/>
      <c r="S324" s="302"/>
      <c r="T324" s="320"/>
      <c r="U324" s="322"/>
      <c r="V324" s="322"/>
      <c r="W324" s="322"/>
    </row>
    <row r="325" spans="1:23" s="301" customFormat="1" ht="30" hidden="1" customHeight="1" x14ac:dyDescent="0.2">
      <c r="A325" s="567"/>
      <c r="B325" s="322"/>
      <c r="C325" s="302" t="s">
        <v>2356</v>
      </c>
      <c r="D325" s="302"/>
      <c r="E325" s="302"/>
      <c r="F325" s="302"/>
      <c r="G325" s="302"/>
      <c r="H325" s="302"/>
      <c r="I325" s="360"/>
      <c r="J325" s="322"/>
      <c r="K325" s="302"/>
      <c r="L325" s="302"/>
      <c r="M325" s="302"/>
      <c r="N325" s="322"/>
      <c r="O325" s="302"/>
      <c r="P325" s="302"/>
      <c r="Q325" s="322"/>
      <c r="R325" s="302"/>
      <c r="S325" s="302"/>
      <c r="T325" s="320"/>
      <c r="U325" s="322"/>
      <c r="V325" s="322"/>
      <c r="W325" s="322"/>
    </row>
    <row r="326" spans="1:23" s="301" customFormat="1" ht="30" hidden="1" customHeight="1" x14ac:dyDescent="0.2">
      <c r="A326" s="567"/>
      <c r="B326" s="322"/>
      <c r="C326" s="302" t="s">
        <v>2357</v>
      </c>
      <c r="D326" s="302"/>
      <c r="E326" s="302"/>
      <c r="F326" s="302"/>
      <c r="G326" s="302"/>
      <c r="H326" s="302"/>
      <c r="I326" s="360"/>
      <c r="J326" s="322"/>
      <c r="K326" s="302"/>
      <c r="L326" s="302"/>
      <c r="M326" s="302"/>
      <c r="N326" s="322"/>
      <c r="O326" s="302"/>
      <c r="P326" s="302"/>
      <c r="Q326" s="322"/>
      <c r="R326" s="302"/>
      <c r="S326" s="302"/>
      <c r="T326" s="320"/>
      <c r="U326" s="322"/>
      <c r="V326" s="322"/>
      <c r="W326" s="322"/>
    </row>
    <row r="327" spans="1:23" s="301" customFormat="1" ht="30" hidden="1" customHeight="1" x14ac:dyDescent="0.2">
      <c r="A327" s="567">
        <v>13</v>
      </c>
      <c r="B327" s="322"/>
      <c r="C327" s="303" t="s">
        <v>2327</v>
      </c>
      <c r="D327" s="303"/>
      <c r="E327" s="303"/>
      <c r="F327" s="303"/>
      <c r="G327" s="303"/>
      <c r="H327" s="303"/>
      <c r="I327" s="304"/>
      <c r="J327" s="304"/>
      <c r="K327" s="303"/>
      <c r="L327" s="303"/>
      <c r="M327" s="303"/>
      <c r="N327" s="304"/>
      <c r="O327" s="303"/>
      <c r="P327" s="303"/>
      <c r="Q327" s="304"/>
      <c r="R327" s="303"/>
      <c r="S327" s="303"/>
      <c r="T327" s="334"/>
      <c r="U327" s="322" t="s">
        <v>2515</v>
      </c>
      <c r="V327" s="322"/>
      <c r="W327" s="302" t="s">
        <v>2516</v>
      </c>
    </row>
    <row r="328" spans="1:23" s="301" customFormat="1" ht="30" hidden="1" customHeight="1" x14ac:dyDescent="0.2">
      <c r="A328" s="567"/>
      <c r="B328" s="322"/>
      <c r="C328" s="302" t="s">
        <v>2399</v>
      </c>
      <c r="D328" s="302"/>
      <c r="E328" s="302"/>
      <c r="F328" s="302"/>
      <c r="G328" s="302"/>
      <c r="H328" s="302"/>
      <c r="I328" s="360"/>
      <c r="J328" s="322"/>
      <c r="K328" s="302"/>
      <c r="L328" s="302"/>
      <c r="M328" s="302"/>
      <c r="N328" s="322"/>
      <c r="O328" s="302"/>
      <c r="P328" s="302"/>
      <c r="Q328" s="322"/>
      <c r="R328" s="302"/>
      <c r="S328" s="302"/>
      <c r="T328" s="320"/>
      <c r="U328" s="322"/>
      <c r="V328" s="322"/>
      <c r="W328" s="322"/>
    </row>
    <row r="329" spans="1:23" s="301" customFormat="1" ht="30" hidden="1" customHeight="1" x14ac:dyDescent="0.2">
      <c r="A329" s="567"/>
      <c r="B329" s="322"/>
      <c r="C329" s="302" t="s">
        <v>2400</v>
      </c>
      <c r="D329" s="302"/>
      <c r="E329" s="302"/>
      <c r="F329" s="302"/>
      <c r="G329" s="302"/>
      <c r="H329" s="302"/>
      <c r="I329" s="360"/>
      <c r="J329" s="322"/>
      <c r="K329" s="302"/>
      <c r="L329" s="302"/>
      <c r="M329" s="302"/>
      <c r="N329" s="322"/>
      <c r="O329" s="302"/>
      <c r="P329" s="302"/>
      <c r="Q329" s="322"/>
      <c r="R329" s="302"/>
      <c r="S329" s="302"/>
      <c r="T329" s="320"/>
      <c r="U329" s="322"/>
      <c r="V329" s="322"/>
      <c r="W329" s="322"/>
    </row>
    <row r="330" spans="1:23" s="301" customFormat="1" ht="30" hidden="1" customHeight="1" x14ac:dyDescent="0.2">
      <c r="A330" s="567"/>
      <c r="B330" s="322"/>
      <c r="C330" s="302" t="s">
        <v>2401</v>
      </c>
      <c r="D330" s="302"/>
      <c r="E330" s="302"/>
      <c r="F330" s="302"/>
      <c r="G330" s="302"/>
      <c r="H330" s="302"/>
      <c r="I330" s="360"/>
      <c r="J330" s="322"/>
      <c r="K330" s="302"/>
      <c r="L330" s="302"/>
      <c r="M330" s="302"/>
      <c r="N330" s="322"/>
      <c r="O330" s="302"/>
      <c r="P330" s="302"/>
      <c r="Q330" s="322"/>
      <c r="R330" s="302"/>
      <c r="S330" s="302"/>
      <c r="T330" s="320"/>
      <c r="U330" s="322"/>
      <c r="V330" s="322"/>
      <c r="W330" s="322"/>
    </row>
    <row r="331" spans="1:23" s="301" customFormat="1" ht="30" hidden="1" customHeight="1" x14ac:dyDescent="0.2">
      <c r="A331" s="567">
        <v>14</v>
      </c>
      <c r="B331" s="322"/>
      <c r="C331" s="303" t="s">
        <v>2186</v>
      </c>
      <c r="D331" s="303"/>
      <c r="E331" s="303"/>
      <c r="F331" s="303"/>
      <c r="G331" s="303"/>
      <c r="H331" s="303"/>
      <c r="I331" s="304"/>
      <c r="J331" s="304"/>
      <c r="K331" s="303"/>
      <c r="L331" s="303"/>
      <c r="M331" s="303"/>
      <c r="N331" s="304"/>
      <c r="O331" s="303"/>
      <c r="P331" s="303"/>
      <c r="Q331" s="304"/>
      <c r="R331" s="303"/>
      <c r="S331" s="303"/>
      <c r="T331" s="334"/>
      <c r="U331" s="322" t="s">
        <v>2515</v>
      </c>
      <c r="V331" s="322"/>
      <c r="W331" s="302" t="s">
        <v>2516</v>
      </c>
    </row>
    <row r="332" spans="1:23" s="301" customFormat="1" ht="30" hidden="1" customHeight="1" x14ac:dyDescent="0.2">
      <c r="A332" s="567"/>
      <c r="B332" s="322"/>
      <c r="C332" s="302" t="s">
        <v>2358</v>
      </c>
      <c r="D332" s="302"/>
      <c r="E332" s="302"/>
      <c r="F332" s="302"/>
      <c r="G332" s="302"/>
      <c r="H332" s="302"/>
      <c r="I332" s="360"/>
      <c r="J332" s="322"/>
      <c r="K332" s="302"/>
      <c r="L332" s="302"/>
      <c r="M332" s="302"/>
      <c r="N332" s="322"/>
      <c r="O332" s="302"/>
      <c r="P332" s="302"/>
      <c r="Q332" s="322"/>
      <c r="R332" s="302"/>
      <c r="S332" s="302"/>
      <c r="T332" s="320"/>
      <c r="U332" s="322"/>
      <c r="V332" s="322"/>
      <c r="W332" s="322"/>
    </row>
    <row r="333" spans="1:23" s="301" customFormat="1" ht="30" hidden="1" customHeight="1" x14ac:dyDescent="0.2">
      <c r="A333" s="567"/>
      <c r="B333" s="322"/>
      <c r="C333" s="302" t="s">
        <v>2359</v>
      </c>
      <c r="D333" s="302"/>
      <c r="E333" s="302"/>
      <c r="F333" s="302"/>
      <c r="G333" s="302"/>
      <c r="H333" s="302"/>
      <c r="I333" s="360"/>
      <c r="J333" s="322"/>
      <c r="K333" s="302"/>
      <c r="L333" s="302"/>
      <c r="M333" s="302"/>
      <c r="N333" s="322"/>
      <c r="O333" s="302"/>
      <c r="P333" s="302"/>
      <c r="Q333" s="322"/>
      <c r="R333" s="302"/>
      <c r="S333" s="302"/>
      <c r="T333" s="320"/>
      <c r="U333" s="322"/>
      <c r="V333" s="322"/>
      <c r="W333" s="322"/>
    </row>
    <row r="334" spans="1:23" s="301" customFormat="1" ht="30" hidden="1" customHeight="1" x14ac:dyDescent="0.2">
      <c r="A334" s="567"/>
      <c r="B334" s="322"/>
      <c r="C334" s="302" t="s">
        <v>2360</v>
      </c>
      <c r="D334" s="302"/>
      <c r="E334" s="302"/>
      <c r="F334" s="302"/>
      <c r="G334" s="302"/>
      <c r="H334" s="302"/>
      <c r="I334" s="360"/>
      <c r="J334" s="322"/>
      <c r="K334" s="302"/>
      <c r="L334" s="302"/>
      <c r="M334" s="302"/>
      <c r="N334" s="322"/>
      <c r="O334" s="302"/>
      <c r="P334" s="302"/>
      <c r="Q334" s="322"/>
      <c r="R334" s="302"/>
      <c r="S334" s="302"/>
      <c r="T334" s="320"/>
      <c r="U334" s="322"/>
      <c r="V334" s="322"/>
      <c r="W334" s="322"/>
    </row>
    <row r="335" spans="1:23" s="301" customFormat="1" ht="30" hidden="1" customHeight="1" x14ac:dyDescent="0.2">
      <c r="A335" s="567">
        <v>15</v>
      </c>
      <c r="B335" s="322"/>
      <c r="C335" s="303" t="s">
        <v>2125</v>
      </c>
      <c r="D335" s="303"/>
      <c r="E335" s="303"/>
      <c r="F335" s="303"/>
      <c r="G335" s="303"/>
      <c r="H335" s="303"/>
      <c r="I335" s="304"/>
      <c r="J335" s="304"/>
      <c r="K335" s="303"/>
      <c r="L335" s="303"/>
      <c r="M335" s="303"/>
      <c r="N335" s="304"/>
      <c r="O335" s="303"/>
      <c r="P335" s="303"/>
      <c r="Q335" s="304"/>
      <c r="R335" s="303"/>
      <c r="S335" s="303"/>
      <c r="T335" s="334"/>
      <c r="U335" s="322" t="s">
        <v>2515</v>
      </c>
      <c r="V335" s="322"/>
      <c r="W335" s="302" t="s">
        <v>2516</v>
      </c>
    </row>
    <row r="336" spans="1:23" s="301" customFormat="1" ht="30" hidden="1" customHeight="1" x14ac:dyDescent="0.2">
      <c r="A336" s="567"/>
      <c r="B336" s="322"/>
      <c r="C336" s="302" t="s">
        <v>2366</v>
      </c>
      <c r="D336" s="302"/>
      <c r="E336" s="302"/>
      <c r="F336" s="302"/>
      <c r="G336" s="302"/>
      <c r="H336" s="302"/>
      <c r="I336" s="360"/>
      <c r="J336" s="322"/>
      <c r="K336" s="302"/>
      <c r="L336" s="302"/>
      <c r="M336" s="302"/>
      <c r="N336" s="322"/>
      <c r="O336" s="302"/>
      <c r="P336" s="302"/>
      <c r="Q336" s="322"/>
      <c r="R336" s="302"/>
      <c r="S336" s="302"/>
      <c r="T336" s="320"/>
      <c r="U336" s="322"/>
      <c r="V336" s="322"/>
      <c r="W336" s="322"/>
    </row>
    <row r="337" spans="1:23" s="301" customFormat="1" ht="30" hidden="1" customHeight="1" x14ac:dyDescent="0.2">
      <c r="A337" s="567"/>
      <c r="B337" s="322"/>
      <c r="C337" s="302" t="s">
        <v>2367</v>
      </c>
      <c r="D337" s="302"/>
      <c r="E337" s="302"/>
      <c r="F337" s="302"/>
      <c r="G337" s="302"/>
      <c r="H337" s="302"/>
      <c r="I337" s="360"/>
      <c r="J337" s="322"/>
      <c r="K337" s="302"/>
      <c r="L337" s="302"/>
      <c r="M337" s="302"/>
      <c r="N337" s="322"/>
      <c r="O337" s="302"/>
      <c r="P337" s="302"/>
      <c r="Q337" s="322"/>
      <c r="R337" s="302"/>
      <c r="S337" s="302"/>
      <c r="T337" s="320"/>
      <c r="U337" s="322"/>
      <c r="V337" s="322"/>
      <c r="W337" s="322"/>
    </row>
    <row r="338" spans="1:23" s="301" customFormat="1" ht="30" hidden="1" customHeight="1" x14ac:dyDescent="0.2">
      <c r="A338" s="567"/>
      <c r="B338" s="322"/>
      <c r="C338" s="302" t="s">
        <v>242</v>
      </c>
      <c r="D338" s="302"/>
      <c r="E338" s="302"/>
      <c r="F338" s="302"/>
      <c r="G338" s="302"/>
      <c r="H338" s="302"/>
      <c r="I338" s="360"/>
      <c r="J338" s="322"/>
      <c r="K338" s="302"/>
      <c r="L338" s="302"/>
      <c r="M338" s="302"/>
      <c r="N338" s="322"/>
      <c r="O338" s="302"/>
      <c r="P338" s="302"/>
      <c r="Q338" s="322"/>
      <c r="R338" s="302"/>
      <c r="S338" s="302"/>
      <c r="T338" s="320"/>
      <c r="U338" s="322"/>
      <c r="V338" s="322"/>
      <c r="W338" s="322"/>
    </row>
    <row r="339" spans="1:23" s="301" customFormat="1" ht="30" hidden="1" customHeight="1" x14ac:dyDescent="0.2">
      <c r="A339" s="567"/>
      <c r="B339" s="322"/>
      <c r="C339" s="302" t="s">
        <v>950</v>
      </c>
      <c r="D339" s="302"/>
      <c r="E339" s="302"/>
      <c r="F339" s="302"/>
      <c r="G339" s="302"/>
      <c r="H339" s="302"/>
      <c r="I339" s="360"/>
      <c r="J339" s="322"/>
      <c r="K339" s="302"/>
      <c r="L339" s="302"/>
      <c r="M339" s="302"/>
      <c r="N339" s="322"/>
      <c r="O339" s="302"/>
      <c r="P339" s="302"/>
      <c r="Q339" s="322"/>
      <c r="R339" s="302"/>
      <c r="S339" s="302"/>
      <c r="T339" s="320"/>
      <c r="U339" s="322"/>
      <c r="V339" s="322"/>
      <c r="W339" s="322"/>
    </row>
    <row r="340" spans="1:23" s="301" customFormat="1" ht="30" hidden="1" customHeight="1" x14ac:dyDescent="0.2">
      <c r="A340" s="567">
        <v>16</v>
      </c>
      <c r="B340" s="322"/>
      <c r="C340" s="303" t="s">
        <v>2160</v>
      </c>
      <c r="D340" s="303"/>
      <c r="E340" s="303"/>
      <c r="F340" s="303"/>
      <c r="G340" s="303"/>
      <c r="H340" s="303"/>
      <c r="I340" s="304"/>
      <c r="J340" s="304"/>
      <c r="K340" s="303"/>
      <c r="L340" s="303"/>
      <c r="M340" s="303"/>
      <c r="N340" s="304"/>
      <c r="O340" s="303"/>
      <c r="P340" s="303"/>
      <c r="Q340" s="304"/>
      <c r="R340" s="303"/>
      <c r="S340" s="303"/>
      <c r="T340" s="334"/>
      <c r="U340" s="322" t="s">
        <v>2515</v>
      </c>
      <c r="V340" s="322"/>
      <c r="W340" s="322" t="s">
        <v>2517</v>
      </c>
    </row>
    <row r="341" spans="1:23" s="301" customFormat="1" ht="30" hidden="1" customHeight="1" x14ac:dyDescent="0.2">
      <c r="A341" s="567"/>
      <c r="B341" s="322"/>
      <c r="C341" s="302" t="s">
        <v>2391</v>
      </c>
      <c r="D341" s="302"/>
      <c r="E341" s="302"/>
      <c r="F341" s="302"/>
      <c r="G341" s="302"/>
      <c r="H341" s="302"/>
      <c r="I341" s="360"/>
      <c r="J341" s="322"/>
      <c r="K341" s="302"/>
      <c r="L341" s="302"/>
      <c r="M341" s="302"/>
      <c r="N341" s="322"/>
      <c r="O341" s="302"/>
      <c r="P341" s="302"/>
      <c r="Q341" s="322"/>
      <c r="R341" s="302"/>
      <c r="S341" s="302"/>
      <c r="T341" s="320"/>
      <c r="U341" s="322"/>
      <c r="V341" s="322"/>
      <c r="W341" s="322"/>
    </row>
    <row r="342" spans="1:23" s="301" customFormat="1" ht="30" hidden="1" customHeight="1" x14ac:dyDescent="0.2">
      <c r="A342" s="567"/>
      <c r="B342" s="322"/>
      <c r="C342" s="302" t="s">
        <v>2392</v>
      </c>
      <c r="D342" s="302"/>
      <c r="E342" s="302"/>
      <c r="F342" s="302"/>
      <c r="G342" s="302"/>
      <c r="H342" s="302"/>
      <c r="I342" s="360"/>
      <c r="J342" s="322"/>
      <c r="K342" s="302"/>
      <c r="L342" s="302"/>
      <c r="M342" s="302"/>
      <c r="N342" s="322"/>
      <c r="O342" s="302"/>
      <c r="P342" s="302"/>
      <c r="Q342" s="322"/>
      <c r="R342" s="302"/>
      <c r="S342" s="302"/>
      <c r="T342" s="320"/>
      <c r="U342" s="322"/>
      <c r="V342" s="322"/>
      <c r="W342" s="322"/>
    </row>
    <row r="343" spans="1:23" s="301" customFormat="1" ht="30" hidden="1" customHeight="1" x14ac:dyDescent="0.2">
      <c r="A343" s="567"/>
      <c r="B343" s="322"/>
      <c r="C343" s="302" t="s">
        <v>2393</v>
      </c>
      <c r="D343" s="302"/>
      <c r="E343" s="302"/>
      <c r="F343" s="302"/>
      <c r="G343" s="302"/>
      <c r="H343" s="302"/>
      <c r="I343" s="360"/>
      <c r="J343" s="322"/>
      <c r="K343" s="302"/>
      <c r="L343" s="302"/>
      <c r="M343" s="302"/>
      <c r="N343" s="322"/>
      <c r="O343" s="302"/>
      <c r="P343" s="302"/>
      <c r="Q343" s="322"/>
      <c r="R343" s="302"/>
      <c r="S343" s="302"/>
      <c r="T343" s="320"/>
      <c r="U343" s="322"/>
      <c r="V343" s="322"/>
      <c r="W343" s="322"/>
    </row>
    <row r="344" spans="1:23" s="301" customFormat="1" ht="30" hidden="1" customHeight="1" x14ac:dyDescent="0.2">
      <c r="A344" s="567">
        <v>17</v>
      </c>
      <c r="B344" s="322"/>
      <c r="C344" s="303" t="s">
        <v>334</v>
      </c>
      <c r="D344" s="303"/>
      <c r="E344" s="303"/>
      <c r="F344" s="303"/>
      <c r="G344" s="303"/>
      <c r="H344" s="303"/>
      <c r="I344" s="304"/>
      <c r="J344" s="304"/>
      <c r="K344" s="303"/>
      <c r="L344" s="303"/>
      <c r="M344" s="303"/>
      <c r="N344" s="304"/>
      <c r="O344" s="303"/>
      <c r="P344" s="303"/>
      <c r="Q344" s="304"/>
      <c r="R344" s="303"/>
      <c r="S344" s="303"/>
      <c r="T344" s="334"/>
      <c r="U344" s="322" t="s">
        <v>2515</v>
      </c>
      <c r="V344" s="322"/>
      <c r="W344" s="302" t="s">
        <v>2516</v>
      </c>
    </row>
    <row r="345" spans="1:23" s="301" customFormat="1" ht="30" hidden="1" customHeight="1" x14ac:dyDescent="0.2">
      <c r="A345" s="567"/>
      <c r="B345" s="322"/>
      <c r="C345" s="302" t="s">
        <v>2368</v>
      </c>
      <c r="D345" s="302"/>
      <c r="E345" s="302"/>
      <c r="F345" s="302"/>
      <c r="G345" s="302"/>
      <c r="H345" s="302"/>
      <c r="I345" s="360"/>
      <c r="J345" s="322"/>
      <c r="K345" s="302"/>
      <c r="L345" s="302"/>
      <c r="M345" s="302"/>
      <c r="N345" s="322"/>
      <c r="O345" s="302"/>
      <c r="P345" s="302"/>
      <c r="Q345" s="322"/>
      <c r="R345" s="302"/>
      <c r="S345" s="302"/>
      <c r="T345" s="320"/>
      <c r="U345" s="322"/>
      <c r="V345" s="322"/>
      <c r="W345" s="322"/>
    </row>
    <row r="346" spans="1:23" s="301" customFormat="1" ht="30" hidden="1" customHeight="1" x14ac:dyDescent="0.2">
      <c r="A346" s="567"/>
      <c r="B346" s="322"/>
      <c r="C346" s="302" t="s">
        <v>2369</v>
      </c>
      <c r="D346" s="302"/>
      <c r="E346" s="302"/>
      <c r="F346" s="302"/>
      <c r="G346" s="302"/>
      <c r="H346" s="302"/>
      <c r="I346" s="360"/>
      <c r="J346" s="322"/>
      <c r="K346" s="302"/>
      <c r="L346" s="302"/>
      <c r="M346" s="302"/>
      <c r="N346" s="322"/>
      <c r="O346" s="302"/>
      <c r="P346" s="302"/>
      <c r="Q346" s="322"/>
      <c r="R346" s="302"/>
      <c r="S346" s="302"/>
      <c r="T346" s="320"/>
      <c r="U346" s="322"/>
      <c r="V346" s="322"/>
      <c r="W346" s="322"/>
    </row>
    <row r="347" spans="1:23" s="301" customFormat="1" ht="30" hidden="1" customHeight="1" x14ac:dyDescent="0.2">
      <c r="A347" s="567"/>
      <c r="B347" s="322"/>
      <c r="C347" s="302" t="s">
        <v>2370</v>
      </c>
      <c r="D347" s="302"/>
      <c r="E347" s="302"/>
      <c r="F347" s="302"/>
      <c r="G347" s="302"/>
      <c r="H347" s="302"/>
      <c r="I347" s="360"/>
      <c r="J347" s="322"/>
      <c r="K347" s="302"/>
      <c r="L347" s="302"/>
      <c r="M347" s="302"/>
      <c r="N347" s="322"/>
      <c r="O347" s="302"/>
      <c r="P347" s="302"/>
      <c r="Q347" s="322"/>
      <c r="R347" s="302"/>
      <c r="S347" s="302"/>
      <c r="T347" s="320"/>
      <c r="U347" s="322"/>
      <c r="V347" s="322"/>
      <c r="W347" s="322"/>
    </row>
    <row r="348" spans="1:23" s="301" customFormat="1" ht="30" hidden="1" customHeight="1" x14ac:dyDescent="0.2">
      <c r="A348" s="567"/>
      <c r="B348" s="322"/>
      <c r="C348" s="302" t="s">
        <v>2371</v>
      </c>
      <c r="D348" s="302"/>
      <c r="E348" s="302"/>
      <c r="F348" s="302"/>
      <c r="G348" s="302"/>
      <c r="H348" s="302"/>
      <c r="I348" s="360"/>
      <c r="J348" s="322"/>
      <c r="K348" s="302"/>
      <c r="L348" s="302"/>
      <c r="M348" s="302"/>
      <c r="N348" s="322"/>
      <c r="O348" s="302"/>
      <c r="P348" s="302"/>
      <c r="Q348" s="322"/>
      <c r="R348" s="302"/>
      <c r="S348" s="302"/>
      <c r="T348" s="320"/>
      <c r="U348" s="322"/>
      <c r="V348" s="322"/>
      <c r="W348" s="322"/>
    </row>
    <row r="349" spans="1:23" s="301" customFormat="1" ht="30" hidden="1" customHeight="1" x14ac:dyDescent="0.2">
      <c r="A349" s="567">
        <v>18</v>
      </c>
      <c r="B349" s="322"/>
      <c r="C349" s="303" t="s">
        <v>2147</v>
      </c>
      <c r="D349" s="303"/>
      <c r="E349" s="303"/>
      <c r="F349" s="303"/>
      <c r="G349" s="303"/>
      <c r="H349" s="303"/>
      <c r="I349" s="304"/>
      <c r="J349" s="304"/>
      <c r="K349" s="303"/>
      <c r="L349" s="303"/>
      <c r="M349" s="303"/>
      <c r="N349" s="304"/>
      <c r="O349" s="303"/>
      <c r="P349" s="303"/>
      <c r="Q349" s="304"/>
      <c r="R349" s="303"/>
      <c r="S349" s="303"/>
      <c r="T349" s="334"/>
      <c r="U349" s="322" t="s">
        <v>2515</v>
      </c>
      <c r="V349" s="322"/>
      <c r="W349" s="302" t="s">
        <v>2516</v>
      </c>
    </row>
    <row r="350" spans="1:23" s="301" customFormat="1" ht="30" hidden="1" customHeight="1" x14ac:dyDescent="0.2">
      <c r="A350" s="567"/>
      <c r="B350" s="322"/>
      <c r="C350" s="302" t="s">
        <v>2379</v>
      </c>
      <c r="D350" s="302"/>
      <c r="E350" s="302"/>
      <c r="F350" s="302"/>
      <c r="G350" s="302"/>
      <c r="H350" s="302"/>
      <c r="I350" s="360"/>
      <c r="J350" s="322"/>
      <c r="K350" s="302"/>
      <c r="L350" s="302"/>
      <c r="M350" s="302"/>
      <c r="N350" s="322"/>
      <c r="O350" s="302"/>
      <c r="P350" s="302"/>
      <c r="Q350" s="322"/>
      <c r="R350" s="302"/>
      <c r="S350" s="302"/>
      <c r="T350" s="320"/>
      <c r="U350" s="322"/>
      <c r="V350" s="322"/>
      <c r="W350" s="322"/>
    </row>
    <row r="351" spans="1:23" s="301" customFormat="1" ht="30" hidden="1" customHeight="1" x14ac:dyDescent="0.2">
      <c r="A351" s="567"/>
      <c r="B351" s="322"/>
      <c r="C351" s="302" t="s">
        <v>2380</v>
      </c>
      <c r="D351" s="302"/>
      <c r="E351" s="302"/>
      <c r="F351" s="302"/>
      <c r="G351" s="302"/>
      <c r="H351" s="302"/>
      <c r="I351" s="360"/>
      <c r="J351" s="322"/>
      <c r="K351" s="302"/>
      <c r="L351" s="302"/>
      <c r="M351" s="302"/>
      <c r="N351" s="322"/>
      <c r="O351" s="302"/>
      <c r="P351" s="302"/>
      <c r="Q351" s="322"/>
      <c r="R351" s="302"/>
      <c r="S351" s="302"/>
      <c r="T351" s="320"/>
      <c r="U351" s="322"/>
      <c r="V351" s="322"/>
      <c r="W351" s="322"/>
    </row>
    <row r="352" spans="1:23" s="301" customFormat="1" ht="30" hidden="1" customHeight="1" x14ac:dyDescent="0.2">
      <c r="A352" s="567"/>
      <c r="B352" s="322"/>
      <c r="C352" s="302" t="s">
        <v>2381</v>
      </c>
      <c r="D352" s="302"/>
      <c r="E352" s="302"/>
      <c r="F352" s="302"/>
      <c r="G352" s="302"/>
      <c r="H352" s="302"/>
      <c r="I352" s="360"/>
      <c r="J352" s="322"/>
      <c r="K352" s="302"/>
      <c r="L352" s="302"/>
      <c r="M352" s="302"/>
      <c r="N352" s="322"/>
      <c r="O352" s="302"/>
      <c r="P352" s="302"/>
      <c r="Q352" s="322"/>
      <c r="R352" s="302"/>
      <c r="S352" s="302"/>
      <c r="T352" s="320"/>
      <c r="U352" s="322"/>
      <c r="V352" s="322"/>
      <c r="W352" s="322"/>
    </row>
    <row r="353" spans="1:23" s="301" customFormat="1" ht="30" hidden="1" customHeight="1" x14ac:dyDescent="0.2">
      <c r="A353" s="567"/>
      <c r="B353" s="322"/>
      <c r="C353" s="302" t="s">
        <v>2382</v>
      </c>
      <c r="D353" s="302"/>
      <c r="E353" s="302"/>
      <c r="F353" s="302"/>
      <c r="G353" s="302"/>
      <c r="H353" s="302"/>
      <c r="I353" s="360"/>
      <c r="J353" s="322"/>
      <c r="K353" s="302"/>
      <c r="L353" s="302"/>
      <c r="M353" s="302"/>
      <c r="N353" s="322"/>
      <c r="O353" s="302"/>
      <c r="P353" s="302"/>
      <c r="Q353" s="322"/>
      <c r="R353" s="302"/>
      <c r="S353" s="302"/>
      <c r="T353" s="320"/>
      <c r="U353" s="322"/>
      <c r="V353" s="322"/>
      <c r="W353" s="322"/>
    </row>
    <row r="354" spans="1:23" s="301" customFormat="1" ht="30" hidden="1" customHeight="1" x14ac:dyDescent="0.2">
      <c r="A354" s="567">
        <v>19</v>
      </c>
      <c r="B354" s="322"/>
      <c r="C354" s="303" t="s">
        <v>2174</v>
      </c>
      <c r="D354" s="303"/>
      <c r="E354" s="303"/>
      <c r="F354" s="303"/>
      <c r="G354" s="303"/>
      <c r="H354" s="303"/>
      <c r="I354" s="304"/>
      <c r="J354" s="304"/>
      <c r="K354" s="303"/>
      <c r="L354" s="303"/>
      <c r="M354" s="303"/>
      <c r="N354" s="304"/>
      <c r="O354" s="303"/>
      <c r="P354" s="303"/>
      <c r="Q354" s="304"/>
      <c r="R354" s="303"/>
      <c r="S354" s="303"/>
      <c r="T354" s="334"/>
      <c r="U354" s="322" t="s">
        <v>2515</v>
      </c>
      <c r="V354" s="322"/>
      <c r="W354" s="302" t="s">
        <v>2516</v>
      </c>
    </row>
    <row r="355" spans="1:23" s="301" customFormat="1" ht="30" hidden="1" customHeight="1" x14ac:dyDescent="0.2">
      <c r="A355" s="567"/>
      <c r="B355" s="322"/>
      <c r="C355" s="302" t="s">
        <v>2394</v>
      </c>
      <c r="D355" s="302"/>
      <c r="E355" s="302"/>
      <c r="F355" s="302"/>
      <c r="G355" s="302"/>
      <c r="H355" s="302"/>
      <c r="I355" s="360"/>
      <c r="J355" s="322"/>
      <c r="K355" s="302"/>
      <c r="L355" s="302"/>
      <c r="M355" s="302"/>
      <c r="N355" s="322"/>
      <c r="O355" s="302"/>
      <c r="P355" s="302"/>
      <c r="Q355" s="322"/>
      <c r="R355" s="302"/>
      <c r="S355" s="302"/>
      <c r="T355" s="320"/>
      <c r="U355" s="322"/>
      <c r="V355" s="322"/>
      <c r="W355" s="322"/>
    </row>
    <row r="356" spans="1:23" s="301" customFormat="1" ht="30" hidden="1" customHeight="1" x14ac:dyDescent="0.2">
      <c r="A356" s="567"/>
      <c r="B356" s="322"/>
      <c r="C356" s="302" t="s">
        <v>2395</v>
      </c>
      <c r="D356" s="302"/>
      <c r="E356" s="302"/>
      <c r="F356" s="302"/>
      <c r="G356" s="302"/>
      <c r="H356" s="302"/>
      <c r="I356" s="360"/>
      <c r="J356" s="322"/>
      <c r="K356" s="302"/>
      <c r="L356" s="302"/>
      <c r="M356" s="302"/>
      <c r="N356" s="322"/>
      <c r="O356" s="302"/>
      <c r="P356" s="302"/>
      <c r="Q356" s="322"/>
      <c r="R356" s="302"/>
      <c r="S356" s="302"/>
      <c r="T356" s="320"/>
      <c r="U356" s="322"/>
      <c r="V356" s="322"/>
      <c r="W356" s="322"/>
    </row>
    <row r="357" spans="1:23" s="301" customFormat="1" ht="30" hidden="1" customHeight="1" x14ac:dyDescent="0.2">
      <c r="A357" s="567"/>
      <c r="B357" s="322"/>
      <c r="C357" s="302" t="s">
        <v>2396</v>
      </c>
      <c r="D357" s="302"/>
      <c r="E357" s="302"/>
      <c r="F357" s="302"/>
      <c r="G357" s="302"/>
      <c r="H357" s="302"/>
      <c r="I357" s="360"/>
      <c r="J357" s="322"/>
      <c r="K357" s="302"/>
      <c r="L357" s="302"/>
      <c r="M357" s="302"/>
      <c r="N357" s="322"/>
      <c r="O357" s="302"/>
      <c r="P357" s="302"/>
      <c r="Q357" s="322"/>
      <c r="R357" s="302"/>
      <c r="S357" s="302"/>
      <c r="T357" s="320"/>
      <c r="U357" s="322"/>
      <c r="V357" s="322"/>
      <c r="W357" s="322"/>
    </row>
    <row r="358" spans="1:23" s="301" customFormat="1" ht="30" hidden="1" customHeight="1" x14ac:dyDescent="0.2">
      <c r="A358" s="322">
        <v>20</v>
      </c>
      <c r="B358" s="322"/>
      <c r="C358" s="303" t="s">
        <v>2186</v>
      </c>
      <c r="D358" s="303"/>
      <c r="E358" s="303"/>
      <c r="F358" s="303"/>
      <c r="G358" s="303"/>
      <c r="H358" s="303"/>
      <c r="I358" s="304"/>
      <c r="J358" s="304"/>
      <c r="K358" s="303"/>
      <c r="L358" s="303"/>
      <c r="M358" s="303"/>
      <c r="N358" s="304"/>
      <c r="O358" s="303"/>
      <c r="P358" s="303"/>
      <c r="Q358" s="304"/>
      <c r="R358" s="303"/>
      <c r="S358" s="303"/>
      <c r="T358" s="334"/>
      <c r="U358" s="322"/>
      <c r="V358" s="322"/>
      <c r="W358" s="322"/>
    </row>
    <row r="359" spans="1:23" s="301" customFormat="1" ht="30" hidden="1" customHeight="1" x14ac:dyDescent="0.2">
      <c r="A359" s="567">
        <v>21</v>
      </c>
      <c r="B359" s="322"/>
      <c r="C359" s="303" t="s">
        <v>2151</v>
      </c>
      <c r="D359" s="303"/>
      <c r="E359" s="303"/>
      <c r="F359" s="303"/>
      <c r="G359" s="303"/>
      <c r="H359" s="303"/>
      <c r="I359" s="304"/>
      <c r="J359" s="304"/>
      <c r="K359" s="303"/>
      <c r="L359" s="303"/>
      <c r="M359" s="303"/>
      <c r="N359" s="304"/>
      <c r="O359" s="303"/>
      <c r="P359" s="303"/>
      <c r="Q359" s="304"/>
      <c r="R359" s="303"/>
      <c r="S359" s="303"/>
      <c r="T359" s="334"/>
      <c r="U359" s="322" t="s">
        <v>2515</v>
      </c>
      <c r="V359" s="322"/>
      <c r="W359" s="322" t="s">
        <v>2517</v>
      </c>
    </row>
    <row r="360" spans="1:23" s="301" customFormat="1" ht="30" hidden="1" customHeight="1" x14ac:dyDescent="0.2">
      <c r="A360" s="567"/>
      <c r="B360" s="322"/>
      <c r="C360" s="302" t="s">
        <v>2383</v>
      </c>
      <c r="D360" s="302"/>
      <c r="E360" s="302"/>
      <c r="F360" s="302"/>
      <c r="G360" s="302"/>
      <c r="H360" s="302"/>
      <c r="I360" s="360"/>
      <c r="J360" s="322"/>
      <c r="K360" s="302"/>
      <c r="L360" s="302"/>
      <c r="M360" s="302"/>
      <c r="N360" s="322"/>
      <c r="O360" s="302"/>
      <c r="P360" s="302"/>
      <c r="Q360" s="322"/>
      <c r="R360" s="302"/>
      <c r="S360" s="302"/>
      <c r="T360" s="320"/>
      <c r="U360" s="322"/>
      <c r="V360" s="322"/>
      <c r="W360" s="322"/>
    </row>
    <row r="361" spans="1:23" s="301" customFormat="1" ht="30" hidden="1" customHeight="1" x14ac:dyDescent="0.2">
      <c r="A361" s="567"/>
      <c r="B361" s="322"/>
      <c r="C361" s="302" t="s">
        <v>2384</v>
      </c>
      <c r="D361" s="302"/>
      <c r="E361" s="302"/>
      <c r="F361" s="302"/>
      <c r="G361" s="302"/>
      <c r="H361" s="302"/>
      <c r="I361" s="360"/>
      <c r="J361" s="322"/>
      <c r="K361" s="302"/>
      <c r="L361" s="302"/>
      <c r="M361" s="302"/>
      <c r="N361" s="322"/>
      <c r="O361" s="302"/>
      <c r="P361" s="302"/>
      <c r="Q361" s="322"/>
      <c r="R361" s="302"/>
      <c r="S361" s="302"/>
      <c r="T361" s="320"/>
      <c r="U361" s="322"/>
      <c r="V361" s="322"/>
      <c r="W361" s="322"/>
    </row>
    <row r="362" spans="1:23" s="301" customFormat="1" ht="30" hidden="1" customHeight="1" x14ac:dyDescent="0.2">
      <c r="A362" s="567"/>
      <c r="B362" s="322"/>
      <c r="C362" s="302" t="s">
        <v>2385</v>
      </c>
      <c r="D362" s="302"/>
      <c r="E362" s="302"/>
      <c r="F362" s="302"/>
      <c r="G362" s="302"/>
      <c r="H362" s="302"/>
      <c r="I362" s="360"/>
      <c r="J362" s="322"/>
      <c r="K362" s="302"/>
      <c r="L362" s="302"/>
      <c r="M362" s="302"/>
      <c r="N362" s="322"/>
      <c r="O362" s="302"/>
      <c r="P362" s="302"/>
      <c r="Q362" s="322"/>
      <c r="R362" s="302"/>
      <c r="S362" s="302"/>
      <c r="T362" s="320"/>
      <c r="U362" s="322"/>
      <c r="V362" s="322"/>
      <c r="W362" s="322"/>
    </row>
    <row r="363" spans="1:23" s="301" customFormat="1" ht="30" hidden="1" customHeight="1" x14ac:dyDescent="0.2">
      <c r="A363" s="567"/>
      <c r="B363" s="322"/>
      <c r="C363" s="302" t="s">
        <v>2386</v>
      </c>
      <c r="D363" s="302"/>
      <c r="E363" s="302"/>
      <c r="F363" s="302"/>
      <c r="G363" s="302"/>
      <c r="H363" s="302"/>
      <c r="I363" s="360"/>
      <c r="J363" s="322"/>
      <c r="K363" s="302"/>
      <c r="L363" s="302"/>
      <c r="M363" s="302"/>
      <c r="N363" s="322"/>
      <c r="O363" s="302"/>
      <c r="P363" s="302"/>
      <c r="Q363" s="322"/>
      <c r="R363" s="302"/>
      <c r="S363" s="302"/>
      <c r="T363" s="320"/>
      <c r="U363" s="322"/>
      <c r="V363" s="322"/>
      <c r="W363" s="322"/>
    </row>
    <row r="364" spans="1:23" s="301" customFormat="1" ht="30" hidden="1" customHeight="1" x14ac:dyDescent="0.2">
      <c r="A364" s="567">
        <v>22</v>
      </c>
      <c r="B364" s="322"/>
      <c r="C364" s="303" t="s">
        <v>2328</v>
      </c>
      <c r="D364" s="303"/>
      <c r="E364" s="303"/>
      <c r="F364" s="303"/>
      <c r="G364" s="303"/>
      <c r="H364" s="303"/>
      <c r="I364" s="304"/>
      <c r="J364" s="304"/>
      <c r="K364" s="303"/>
      <c r="L364" s="303"/>
      <c r="M364" s="303"/>
      <c r="N364" s="304"/>
      <c r="O364" s="303"/>
      <c r="P364" s="303"/>
      <c r="Q364" s="304"/>
      <c r="R364" s="303"/>
      <c r="S364" s="303"/>
      <c r="T364" s="334"/>
      <c r="U364" s="322" t="s">
        <v>2515</v>
      </c>
      <c r="V364" s="322"/>
      <c r="W364" s="302" t="s">
        <v>2516</v>
      </c>
    </row>
    <row r="365" spans="1:23" s="301" customFormat="1" ht="30" hidden="1" customHeight="1" x14ac:dyDescent="0.2">
      <c r="A365" s="567"/>
      <c r="B365" s="322"/>
      <c r="C365" s="302" t="s">
        <v>2404</v>
      </c>
      <c r="D365" s="302"/>
      <c r="E365" s="302"/>
      <c r="F365" s="302"/>
      <c r="G365" s="302"/>
      <c r="H365" s="302"/>
      <c r="I365" s="360"/>
      <c r="J365" s="322"/>
      <c r="K365" s="302"/>
      <c r="L365" s="302"/>
      <c r="M365" s="302"/>
      <c r="N365" s="322"/>
      <c r="O365" s="302"/>
      <c r="P365" s="302"/>
      <c r="Q365" s="322"/>
      <c r="R365" s="302"/>
      <c r="S365" s="302"/>
      <c r="T365" s="320"/>
      <c r="U365" s="322"/>
      <c r="V365" s="322"/>
      <c r="W365" s="322"/>
    </row>
    <row r="366" spans="1:23" s="301" customFormat="1" ht="30" hidden="1" customHeight="1" x14ac:dyDescent="0.2">
      <c r="A366" s="567"/>
      <c r="B366" s="322"/>
      <c r="C366" s="302" t="s">
        <v>2405</v>
      </c>
      <c r="D366" s="302"/>
      <c r="E366" s="302"/>
      <c r="F366" s="302"/>
      <c r="G366" s="302"/>
      <c r="H366" s="302"/>
      <c r="I366" s="360"/>
      <c r="J366" s="322"/>
      <c r="K366" s="302"/>
      <c r="L366" s="302"/>
      <c r="M366" s="302"/>
      <c r="N366" s="322"/>
      <c r="O366" s="302"/>
      <c r="P366" s="302"/>
      <c r="Q366" s="322"/>
      <c r="R366" s="302"/>
      <c r="S366" s="302"/>
      <c r="T366" s="320"/>
      <c r="U366" s="322"/>
      <c r="V366" s="322"/>
      <c r="W366" s="322"/>
    </row>
    <row r="367" spans="1:23" s="301" customFormat="1" ht="30" hidden="1" customHeight="1" x14ac:dyDescent="0.2">
      <c r="A367" s="567"/>
      <c r="B367" s="322"/>
      <c r="C367" s="302" t="s">
        <v>2406</v>
      </c>
      <c r="D367" s="302"/>
      <c r="E367" s="302"/>
      <c r="F367" s="302"/>
      <c r="G367" s="302"/>
      <c r="H367" s="302"/>
      <c r="I367" s="360"/>
      <c r="J367" s="322"/>
      <c r="K367" s="302"/>
      <c r="L367" s="302"/>
      <c r="M367" s="302"/>
      <c r="N367" s="322"/>
      <c r="O367" s="302"/>
      <c r="P367" s="302"/>
      <c r="Q367" s="322"/>
      <c r="R367" s="302"/>
      <c r="S367" s="302"/>
      <c r="T367" s="320"/>
      <c r="U367" s="322"/>
      <c r="V367" s="322"/>
      <c r="W367" s="322"/>
    </row>
    <row r="368" spans="1:23" s="301" customFormat="1" ht="30" hidden="1" customHeight="1" x14ac:dyDescent="0.2">
      <c r="A368" s="567">
        <v>23</v>
      </c>
      <c r="B368" s="322"/>
      <c r="C368" s="303" t="s">
        <v>2339</v>
      </c>
      <c r="D368" s="303"/>
      <c r="E368" s="303"/>
      <c r="F368" s="303"/>
      <c r="G368" s="303"/>
      <c r="H368" s="303"/>
      <c r="I368" s="304"/>
      <c r="J368" s="304"/>
      <c r="K368" s="303"/>
      <c r="L368" s="303"/>
      <c r="M368" s="303"/>
      <c r="N368" s="304"/>
      <c r="O368" s="303"/>
      <c r="P368" s="303"/>
      <c r="Q368" s="304"/>
      <c r="R368" s="303"/>
      <c r="S368" s="303"/>
      <c r="T368" s="334"/>
      <c r="U368" s="322" t="s">
        <v>2515</v>
      </c>
      <c r="V368" s="322"/>
      <c r="W368" s="322" t="s">
        <v>2517</v>
      </c>
    </row>
    <row r="369" spans="1:23" s="301" customFormat="1" ht="30" hidden="1" customHeight="1" x14ac:dyDescent="0.2">
      <c r="A369" s="567"/>
      <c r="B369" s="322"/>
      <c r="C369" s="302" t="s">
        <v>2387</v>
      </c>
      <c r="D369" s="302"/>
      <c r="E369" s="302"/>
      <c r="F369" s="302"/>
      <c r="G369" s="302"/>
      <c r="H369" s="302"/>
      <c r="I369" s="360"/>
      <c r="J369" s="322"/>
      <c r="K369" s="302"/>
      <c r="L369" s="302"/>
      <c r="M369" s="302"/>
      <c r="N369" s="322"/>
      <c r="O369" s="302"/>
      <c r="P369" s="302"/>
      <c r="Q369" s="322"/>
      <c r="R369" s="302"/>
      <c r="S369" s="302"/>
      <c r="T369" s="320"/>
      <c r="U369" s="322"/>
      <c r="V369" s="322"/>
      <c r="W369" s="322"/>
    </row>
    <row r="370" spans="1:23" s="301" customFormat="1" ht="30" hidden="1" customHeight="1" x14ac:dyDescent="0.2">
      <c r="A370" s="567"/>
      <c r="B370" s="322"/>
      <c r="C370" s="302" t="s">
        <v>2388</v>
      </c>
      <c r="D370" s="302"/>
      <c r="E370" s="302"/>
      <c r="F370" s="302"/>
      <c r="G370" s="302"/>
      <c r="H370" s="302"/>
      <c r="I370" s="360"/>
      <c r="J370" s="322"/>
      <c r="K370" s="302"/>
      <c r="L370" s="302"/>
      <c r="M370" s="302"/>
      <c r="N370" s="322"/>
      <c r="O370" s="302"/>
      <c r="P370" s="302"/>
      <c r="Q370" s="322"/>
      <c r="R370" s="302"/>
      <c r="S370" s="302"/>
      <c r="T370" s="320"/>
      <c r="U370" s="322"/>
      <c r="V370" s="322"/>
      <c r="W370" s="322"/>
    </row>
    <row r="371" spans="1:23" s="301" customFormat="1" ht="30" hidden="1" customHeight="1" x14ac:dyDescent="0.2">
      <c r="A371" s="567"/>
      <c r="B371" s="322"/>
      <c r="C371" s="302" t="s">
        <v>2390</v>
      </c>
      <c r="D371" s="302"/>
      <c r="E371" s="302"/>
      <c r="F371" s="302"/>
      <c r="G371" s="302"/>
      <c r="H371" s="302"/>
      <c r="I371" s="360"/>
      <c r="J371" s="322"/>
      <c r="K371" s="302"/>
      <c r="L371" s="302"/>
      <c r="M371" s="302"/>
      <c r="N371" s="322"/>
      <c r="O371" s="302"/>
      <c r="P371" s="302"/>
      <c r="Q371" s="322"/>
      <c r="R371" s="302"/>
      <c r="S371" s="302"/>
      <c r="T371" s="320"/>
      <c r="U371" s="322"/>
      <c r="V371" s="322"/>
      <c r="W371" s="322"/>
    </row>
    <row r="372" spans="1:23" s="301" customFormat="1" ht="30" hidden="1" customHeight="1" x14ac:dyDescent="0.2">
      <c r="A372" s="567"/>
      <c r="B372" s="322"/>
      <c r="C372" s="302" t="s">
        <v>2389</v>
      </c>
      <c r="D372" s="302"/>
      <c r="E372" s="302"/>
      <c r="F372" s="302"/>
      <c r="G372" s="302"/>
      <c r="H372" s="302"/>
      <c r="I372" s="360"/>
      <c r="J372" s="322"/>
      <c r="K372" s="302"/>
      <c r="L372" s="302"/>
      <c r="M372" s="302"/>
      <c r="N372" s="322"/>
      <c r="O372" s="302"/>
      <c r="P372" s="302"/>
      <c r="Q372" s="322"/>
      <c r="R372" s="302"/>
      <c r="S372" s="302"/>
      <c r="T372" s="320"/>
      <c r="U372" s="322"/>
      <c r="V372" s="322"/>
      <c r="W372" s="322"/>
    </row>
    <row r="373" spans="1:23" s="301" customFormat="1" ht="30" hidden="1" customHeight="1" x14ac:dyDescent="0.2">
      <c r="A373" s="567">
        <v>24</v>
      </c>
      <c r="B373" s="322"/>
      <c r="C373" s="303" t="s">
        <v>2326</v>
      </c>
      <c r="D373" s="303"/>
      <c r="E373" s="303"/>
      <c r="F373" s="303"/>
      <c r="G373" s="303"/>
      <c r="H373" s="303"/>
      <c r="I373" s="304"/>
      <c r="J373" s="304"/>
      <c r="K373" s="303"/>
      <c r="L373" s="303"/>
      <c r="M373" s="303"/>
      <c r="N373" s="304"/>
      <c r="O373" s="303"/>
      <c r="P373" s="303"/>
      <c r="Q373" s="304"/>
      <c r="R373" s="303"/>
      <c r="S373" s="303"/>
      <c r="T373" s="334"/>
      <c r="U373" s="322"/>
      <c r="V373" s="322"/>
      <c r="W373" s="322"/>
    </row>
    <row r="374" spans="1:23" s="301" customFormat="1" ht="30" hidden="1" customHeight="1" x14ac:dyDescent="0.2">
      <c r="A374" s="567"/>
      <c r="B374" s="322"/>
      <c r="C374" s="302" t="s">
        <v>2397</v>
      </c>
      <c r="D374" s="302"/>
      <c r="E374" s="302"/>
      <c r="F374" s="302"/>
      <c r="G374" s="302"/>
      <c r="H374" s="302"/>
      <c r="I374" s="360"/>
      <c r="J374" s="322"/>
      <c r="K374" s="302"/>
      <c r="L374" s="302"/>
      <c r="M374" s="302"/>
      <c r="N374" s="322"/>
      <c r="O374" s="302"/>
      <c r="P374" s="302"/>
      <c r="Q374" s="322"/>
      <c r="R374" s="302"/>
      <c r="S374" s="302"/>
      <c r="T374" s="320"/>
      <c r="U374" s="322"/>
      <c r="V374" s="322"/>
      <c r="W374" s="322"/>
    </row>
    <row r="375" spans="1:23" s="301" customFormat="1" ht="30" hidden="1" customHeight="1" x14ac:dyDescent="0.2">
      <c r="A375" s="567"/>
      <c r="B375" s="322"/>
      <c r="C375" s="302" t="s">
        <v>192</v>
      </c>
      <c r="D375" s="302"/>
      <c r="E375" s="302"/>
      <c r="F375" s="302"/>
      <c r="G375" s="302"/>
      <c r="H375" s="302"/>
      <c r="I375" s="360"/>
      <c r="J375" s="322"/>
      <c r="K375" s="302"/>
      <c r="L375" s="302"/>
      <c r="M375" s="302"/>
      <c r="N375" s="322"/>
      <c r="O375" s="302"/>
      <c r="P375" s="302"/>
      <c r="Q375" s="322"/>
      <c r="R375" s="302"/>
      <c r="S375" s="302"/>
      <c r="T375" s="320"/>
      <c r="U375" s="322"/>
      <c r="V375" s="322"/>
      <c r="W375" s="322"/>
    </row>
    <row r="376" spans="1:23" s="301" customFormat="1" ht="30" hidden="1" customHeight="1" x14ac:dyDescent="0.2">
      <c r="A376" s="567"/>
      <c r="B376" s="322"/>
      <c r="C376" s="302" t="s">
        <v>2398</v>
      </c>
      <c r="D376" s="302"/>
      <c r="E376" s="302"/>
      <c r="F376" s="302"/>
      <c r="G376" s="302"/>
      <c r="H376" s="302"/>
      <c r="I376" s="360"/>
      <c r="J376" s="322"/>
      <c r="K376" s="302"/>
      <c r="L376" s="302"/>
      <c r="M376" s="302"/>
      <c r="N376" s="322"/>
      <c r="O376" s="302"/>
      <c r="P376" s="302"/>
      <c r="Q376" s="322"/>
      <c r="R376" s="302"/>
      <c r="S376" s="302"/>
      <c r="T376" s="320"/>
      <c r="U376" s="322"/>
      <c r="V376" s="322"/>
      <c r="W376" s="322"/>
    </row>
    <row r="377" spans="1:23" s="301" customFormat="1" ht="30" hidden="1" customHeight="1" x14ac:dyDescent="0.2">
      <c r="A377" s="567">
        <v>25</v>
      </c>
      <c r="B377" s="322"/>
      <c r="C377" s="303" t="s">
        <v>2087</v>
      </c>
      <c r="D377" s="303"/>
      <c r="E377" s="303"/>
      <c r="F377" s="303"/>
      <c r="G377" s="303"/>
      <c r="H377" s="303"/>
      <c r="I377" s="304"/>
      <c r="J377" s="304"/>
      <c r="K377" s="303"/>
      <c r="L377" s="303"/>
      <c r="M377" s="303"/>
      <c r="N377" s="304"/>
      <c r="O377" s="303"/>
      <c r="P377" s="303"/>
      <c r="Q377" s="304"/>
      <c r="R377" s="303"/>
      <c r="S377" s="303"/>
      <c r="T377" s="334"/>
      <c r="U377" s="322" t="s">
        <v>2515</v>
      </c>
      <c r="V377" s="322"/>
      <c r="W377" s="322" t="s">
        <v>2517</v>
      </c>
    </row>
    <row r="378" spans="1:23" s="301" customFormat="1" ht="30" hidden="1" customHeight="1" x14ac:dyDescent="0.2">
      <c r="A378" s="567"/>
      <c r="B378" s="322"/>
      <c r="C378" s="302" t="s">
        <v>2372</v>
      </c>
      <c r="D378" s="302"/>
      <c r="E378" s="302"/>
      <c r="F378" s="302"/>
      <c r="G378" s="302"/>
      <c r="H378" s="302"/>
      <c r="I378" s="360"/>
      <c r="J378" s="322"/>
      <c r="K378" s="302"/>
      <c r="L378" s="302"/>
      <c r="M378" s="302"/>
      <c r="N378" s="322"/>
      <c r="O378" s="302"/>
      <c r="P378" s="302"/>
      <c r="Q378" s="322"/>
      <c r="R378" s="302"/>
      <c r="S378" s="302"/>
      <c r="T378" s="320"/>
      <c r="U378" s="322"/>
      <c r="V378" s="322"/>
      <c r="W378" s="322"/>
    </row>
    <row r="379" spans="1:23" s="301" customFormat="1" ht="30" hidden="1" customHeight="1" x14ac:dyDescent="0.2">
      <c r="A379" s="567"/>
      <c r="B379" s="322"/>
      <c r="C379" s="302" t="s">
        <v>2373</v>
      </c>
      <c r="D379" s="302"/>
      <c r="E379" s="302"/>
      <c r="F379" s="302"/>
      <c r="G379" s="302"/>
      <c r="H379" s="302"/>
      <c r="I379" s="360"/>
      <c r="J379" s="322"/>
      <c r="K379" s="302"/>
      <c r="L379" s="302"/>
      <c r="M379" s="302"/>
      <c r="N379" s="322"/>
      <c r="O379" s="302"/>
      <c r="P379" s="302"/>
      <c r="Q379" s="322"/>
      <c r="R379" s="302"/>
      <c r="S379" s="302"/>
      <c r="T379" s="320"/>
      <c r="U379" s="322"/>
      <c r="V379" s="322"/>
      <c r="W379" s="322"/>
    </row>
    <row r="380" spans="1:23" s="301" customFormat="1" ht="30" hidden="1" customHeight="1" x14ac:dyDescent="0.2">
      <c r="A380" s="567"/>
      <c r="B380" s="322"/>
      <c r="C380" s="302" t="s">
        <v>2374</v>
      </c>
      <c r="D380" s="302"/>
      <c r="E380" s="302"/>
      <c r="F380" s="302"/>
      <c r="G380" s="302"/>
      <c r="H380" s="302"/>
      <c r="I380" s="360"/>
      <c r="J380" s="322"/>
      <c r="K380" s="302"/>
      <c r="L380" s="302"/>
      <c r="M380" s="302"/>
      <c r="N380" s="322"/>
      <c r="O380" s="302"/>
      <c r="P380" s="302"/>
      <c r="Q380" s="322"/>
      <c r="R380" s="302"/>
      <c r="S380" s="302"/>
      <c r="T380" s="320"/>
      <c r="U380" s="322"/>
      <c r="V380" s="322"/>
      <c r="W380" s="322"/>
    </row>
    <row r="381" spans="1:23" s="301" customFormat="1" ht="30" hidden="1" customHeight="1" x14ac:dyDescent="0.2">
      <c r="A381" s="567"/>
      <c r="B381" s="322"/>
      <c r="C381" s="302" t="s">
        <v>2375</v>
      </c>
      <c r="D381" s="302"/>
      <c r="E381" s="302"/>
      <c r="F381" s="302"/>
      <c r="G381" s="302"/>
      <c r="H381" s="302"/>
      <c r="I381" s="360"/>
      <c r="J381" s="322"/>
      <c r="K381" s="302"/>
      <c r="L381" s="302"/>
      <c r="M381" s="302"/>
      <c r="N381" s="322"/>
      <c r="O381" s="302"/>
      <c r="P381" s="302"/>
      <c r="Q381" s="322"/>
      <c r="R381" s="302"/>
      <c r="S381" s="302"/>
      <c r="T381" s="320"/>
      <c r="U381" s="322"/>
      <c r="V381" s="322"/>
      <c r="W381" s="322"/>
    </row>
    <row r="382" spans="1:23" s="301" customFormat="1" ht="30" hidden="1" customHeight="1" x14ac:dyDescent="0.2">
      <c r="A382" s="567"/>
      <c r="B382" s="322"/>
      <c r="C382" s="302" t="s">
        <v>202</v>
      </c>
      <c r="D382" s="302"/>
      <c r="E382" s="302"/>
      <c r="F382" s="302"/>
      <c r="G382" s="302"/>
      <c r="H382" s="302"/>
      <c r="I382" s="360"/>
      <c r="J382" s="322"/>
      <c r="K382" s="302"/>
      <c r="L382" s="302"/>
      <c r="M382" s="302"/>
      <c r="N382" s="322"/>
      <c r="O382" s="302"/>
      <c r="P382" s="302"/>
      <c r="Q382" s="322"/>
      <c r="R382" s="302"/>
      <c r="S382" s="302"/>
      <c r="T382" s="320"/>
      <c r="U382" s="322"/>
      <c r="V382" s="322"/>
      <c r="W382" s="322"/>
    </row>
    <row r="383" spans="1:23" s="301" customFormat="1" ht="30" hidden="1" customHeight="1" x14ac:dyDescent="0.2">
      <c r="A383" s="567"/>
      <c r="B383" s="322"/>
      <c r="C383" s="302" t="s">
        <v>719</v>
      </c>
      <c r="D383" s="302"/>
      <c r="E383" s="302"/>
      <c r="F383" s="302"/>
      <c r="G383" s="302"/>
      <c r="H383" s="302"/>
      <c r="I383" s="360"/>
      <c r="J383" s="322"/>
      <c r="K383" s="302"/>
      <c r="L383" s="302"/>
      <c r="M383" s="302"/>
      <c r="N383" s="322"/>
      <c r="O383" s="302"/>
      <c r="P383" s="302"/>
      <c r="Q383" s="322"/>
      <c r="R383" s="302"/>
      <c r="S383" s="302"/>
      <c r="T383" s="320"/>
      <c r="U383" s="322"/>
      <c r="V383" s="322"/>
      <c r="W383" s="322"/>
    </row>
    <row r="384" spans="1:23" s="301" customFormat="1" ht="30" hidden="1" customHeight="1" x14ac:dyDescent="0.2">
      <c r="A384" s="567">
        <v>26</v>
      </c>
      <c r="B384" s="322"/>
      <c r="C384" s="303" t="s">
        <v>2108</v>
      </c>
      <c r="D384" s="303"/>
      <c r="E384" s="303"/>
      <c r="F384" s="303"/>
      <c r="G384" s="303"/>
      <c r="H384" s="303"/>
      <c r="I384" s="304"/>
      <c r="J384" s="304"/>
      <c r="K384" s="303"/>
      <c r="L384" s="303"/>
      <c r="M384" s="303"/>
      <c r="N384" s="304"/>
      <c r="O384" s="303"/>
      <c r="P384" s="303"/>
      <c r="Q384" s="304"/>
      <c r="R384" s="303"/>
      <c r="S384" s="303"/>
      <c r="T384" s="334"/>
      <c r="U384" s="322" t="s">
        <v>2515</v>
      </c>
      <c r="V384" s="322"/>
      <c r="W384" s="322" t="s">
        <v>2517</v>
      </c>
    </row>
    <row r="385" spans="1:23" s="301" customFormat="1" ht="30" hidden="1" customHeight="1" x14ac:dyDescent="0.2">
      <c r="A385" s="567"/>
      <c r="B385" s="322"/>
      <c r="C385" s="302" t="s">
        <v>2123</v>
      </c>
      <c r="D385" s="302"/>
      <c r="E385" s="302"/>
      <c r="F385" s="302"/>
      <c r="G385" s="302"/>
      <c r="H385" s="302"/>
      <c r="I385" s="360"/>
      <c r="J385" s="322"/>
      <c r="K385" s="302"/>
      <c r="L385" s="302"/>
      <c r="M385" s="302"/>
      <c r="N385" s="322"/>
      <c r="O385" s="302"/>
      <c r="P385" s="302"/>
      <c r="Q385" s="322"/>
      <c r="R385" s="302"/>
      <c r="S385" s="302"/>
      <c r="T385" s="320"/>
      <c r="U385" s="322"/>
      <c r="V385" s="322"/>
      <c r="W385" s="322"/>
    </row>
    <row r="386" spans="1:23" s="301" customFormat="1" ht="30" hidden="1" customHeight="1" x14ac:dyDescent="0.2">
      <c r="A386" s="567"/>
      <c r="B386" s="322"/>
      <c r="C386" s="302" t="s">
        <v>2407</v>
      </c>
      <c r="D386" s="302"/>
      <c r="E386" s="302"/>
      <c r="F386" s="302"/>
      <c r="G386" s="302"/>
      <c r="H386" s="302"/>
      <c r="I386" s="360"/>
      <c r="J386" s="322"/>
      <c r="K386" s="302"/>
      <c r="L386" s="302"/>
      <c r="M386" s="302"/>
      <c r="N386" s="322"/>
      <c r="O386" s="302"/>
      <c r="P386" s="302"/>
      <c r="Q386" s="322"/>
      <c r="R386" s="302"/>
      <c r="S386" s="302"/>
      <c r="T386" s="320"/>
      <c r="U386" s="322"/>
      <c r="V386" s="322"/>
      <c r="W386" s="322"/>
    </row>
    <row r="387" spans="1:23" s="301" customFormat="1" ht="30" hidden="1" customHeight="1" x14ac:dyDescent="0.2">
      <c r="A387" s="567"/>
      <c r="B387" s="322"/>
      <c r="C387" s="302" t="s">
        <v>2408</v>
      </c>
      <c r="D387" s="302"/>
      <c r="E387" s="302"/>
      <c r="F387" s="302"/>
      <c r="G387" s="302"/>
      <c r="H387" s="302"/>
      <c r="I387" s="360"/>
      <c r="J387" s="322"/>
      <c r="K387" s="302"/>
      <c r="L387" s="302"/>
      <c r="M387" s="302"/>
      <c r="N387" s="322"/>
      <c r="O387" s="302"/>
      <c r="P387" s="302"/>
      <c r="Q387" s="322"/>
      <c r="R387" s="302"/>
      <c r="S387" s="302"/>
      <c r="T387" s="320"/>
      <c r="U387" s="322"/>
      <c r="V387" s="322"/>
      <c r="W387" s="322"/>
    </row>
    <row r="388" spans="1:23" s="301" customFormat="1" ht="30" hidden="1" customHeight="1" x14ac:dyDescent="0.2">
      <c r="A388" s="567">
        <v>27</v>
      </c>
      <c r="B388" s="322"/>
      <c r="C388" s="303" t="s">
        <v>2123</v>
      </c>
      <c r="D388" s="303"/>
      <c r="E388" s="303"/>
      <c r="F388" s="303"/>
      <c r="G388" s="303"/>
      <c r="H388" s="303"/>
      <c r="I388" s="304"/>
      <c r="J388" s="304"/>
      <c r="K388" s="303"/>
      <c r="L388" s="303"/>
      <c r="M388" s="303"/>
      <c r="N388" s="304"/>
      <c r="O388" s="303"/>
      <c r="P388" s="303"/>
      <c r="Q388" s="304"/>
      <c r="R388" s="303"/>
      <c r="S388" s="303"/>
      <c r="T388" s="334"/>
      <c r="U388" s="322" t="s">
        <v>2515</v>
      </c>
      <c r="V388" s="322"/>
      <c r="W388" s="322" t="s">
        <v>2520</v>
      </c>
    </row>
    <row r="389" spans="1:23" s="301" customFormat="1" ht="30" hidden="1" customHeight="1" x14ac:dyDescent="0.2">
      <c r="A389" s="567"/>
      <c r="B389" s="322"/>
      <c r="C389" s="302" t="s">
        <v>2108</v>
      </c>
      <c r="D389" s="302"/>
      <c r="E389" s="302"/>
      <c r="F389" s="302"/>
      <c r="G389" s="302"/>
      <c r="H389" s="302"/>
      <c r="I389" s="360"/>
      <c r="J389" s="322"/>
      <c r="K389" s="302"/>
      <c r="L389" s="302"/>
      <c r="M389" s="302"/>
      <c r="N389" s="322"/>
      <c r="O389" s="302"/>
      <c r="P389" s="302"/>
      <c r="Q389" s="322"/>
      <c r="R389" s="302"/>
      <c r="S389" s="302"/>
      <c r="T389" s="320"/>
      <c r="U389" s="322"/>
      <c r="V389" s="322"/>
      <c r="W389" s="322"/>
    </row>
    <row r="390" spans="1:23" s="301" customFormat="1" ht="30" hidden="1" customHeight="1" x14ac:dyDescent="0.2">
      <c r="A390" s="567"/>
      <c r="B390" s="322"/>
      <c r="C390" s="302" t="s">
        <v>2407</v>
      </c>
      <c r="D390" s="302"/>
      <c r="E390" s="302"/>
      <c r="F390" s="302"/>
      <c r="G390" s="302"/>
      <c r="H390" s="302"/>
      <c r="I390" s="360"/>
      <c r="J390" s="322"/>
      <c r="K390" s="302"/>
      <c r="L390" s="302"/>
      <c r="M390" s="302"/>
      <c r="N390" s="322"/>
      <c r="O390" s="302"/>
      <c r="P390" s="302"/>
      <c r="Q390" s="322"/>
      <c r="R390" s="302"/>
      <c r="S390" s="302"/>
      <c r="T390" s="320"/>
      <c r="U390" s="322"/>
      <c r="V390" s="322"/>
      <c r="W390" s="322"/>
    </row>
    <row r="391" spans="1:23" s="301" customFormat="1" ht="30" hidden="1" customHeight="1" x14ac:dyDescent="0.2">
      <c r="A391" s="567"/>
      <c r="B391" s="322"/>
      <c r="C391" s="302" t="s">
        <v>2408</v>
      </c>
      <c r="D391" s="302"/>
      <c r="E391" s="302"/>
      <c r="F391" s="302"/>
      <c r="G391" s="302"/>
      <c r="H391" s="302"/>
      <c r="I391" s="360"/>
      <c r="J391" s="322"/>
      <c r="K391" s="302"/>
      <c r="L391" s="302"/>
      <c r="M391" s="302"/>
      <c r="N391" s="322"/>
      <c r="O391" s="302"/>
      <c r="P391" s="302"/>
      <c r="Q391" s="322"/>
      <c r="R391" s="302"/>
      <c r="S391" s="302"/>
      <c r="T391" s="320"/>
      <c r="U391" s="322"/>
      <c r="V391" s="322"/>
      <c r="W391" s="322"/>
    </row>
    <row r="392" spans="1:23" s="301" customFormat="1" ht="30" hidden="1" customHeight="1" x14ac:dyDescent="0.2">
      <c r="A392" s="322">
        <v>28</v>
      </c>
      <c r="B392" s="322"/>
      <c r="C392" s="303" t="s">
        <v>2329</v>
      </c>
      <c r="D392" s="303"/>
      <c r="E392" s="303"/>
      <c r="F392" s="303"/>
      <c r="G392" s="303"/>
      <c r="H392" s="303"/>
      <c r="I392" s="304"/>
      <c r="J392" s="304"/>
      <c r="K392" s="303"/>
      <c r="L392" s="303"/>
      <c r="M392" s="303"/>
      <c r="N392" s="304"/>
      <c r="O392" s="303"/>
      <c r="P392" s="303"/>
      <c r="Q392" s="304"/>
      <c r="R392" s="303"/>
      <c r="S392" s="303"/>
      <c r="T392" s="334"/>
      <c r="U392" s="322"/>
      <c r="V392" s="322"/>
      <c r="W392" s="322"/>
    </row>
    <row r="393" spans="1:23" s="301" customFormat="1" ht="30" hidden="1" customHeight="1" x14ac:dyDescent="0.2">
      <c r="A393" s="322"/>
      <c r="B393" s="322"/>
      <c r="C393" s="302" t="s">
        <v>2409</v>
      </c>
      <c r="D393" s="302"/>
      <c r="E393" s="302"/>
      <c r="F393" s="302"/>
      <c r="G393" s="302"/>
      <c r="H393" s="302"/>
      <c r="I393" s="360"/>
      <c r="J393" s="322"/>
      <c r="K393" s="302"/>
      <c r="L393" s="302"/>
      <c r="M393" s="302"/>
      <c r="N393" s="322"/>
      <c r="O393" s="302"/>
      <c r="P393" s="302"/>
      <c r="Q393" s="322"/>
      <c r="R393" s="302"/>
      <c r="S393" s="302"/>
      <c r="T393" s="320"/>
      <c r="U393" s="322"/>
      <c r="V393" s="322"/>
      <c r="W393" s="322"/>
    </row>
    <row r="394" spans="1:23" s="301" customFormat="1" ht="30" hidden="1" customHeight="1" x14ac:dyDescent="0.2">
      <c r="A394" s="322"/>
      <c r="B394" s="322"/>
      <c r="C394" s="302" t="s">
        <v>2410</v>
      </c>
      <c r="D394" s="302"/>
      <c r="E394" s="302"/>
      <c r="F394" s="302"/>
      <c r="G394" s="302"/>
      <c r="H394" s="302"/>
      <c r="I394" s="360"/>
      <c r="J394" s="322"/>
      <c r="K394" s="302"/>
      <c r="L394" s="302"/>
      <c r="M394" s="302"/>
      <c r="N394" s="322"/>
      <c r="O394" s="302"/>
      <c r="P394" s="302"/>
      <c r="Q394" s="322"/>
      <c r="R394" s="302"/>
      <c r="S394" s="302"/>
      <c r="T394" s="320"/>
      <c r="U394" s="322"/>
      <c r="V394" s="322"/>
      <c r="W394" s="322"/>
    </row>
    <row r="395" spans="1:23" s="301" customFormat="1" ht="30" hidden="1" customHeight="1" x14ac:dyDescent="0.2">
      <c r="A395" s="322">
        <v>29</v>
      </c>
      <c r="B395" s="322"/>
      <c r="C395" s="303" t="s">
        <v>2130</v>
      </c>
      <c r="D395" s="303"/>
      <c r="E395" s="303"/>
      <c r="F395" s="303"/>
      <c r="G395" s="303"/>
      <c r="H395" s="303"/>
      <c r="I395" s="304"/>
      <c r="J395" s="304"/>
      <c r="K395" s="303"/>
      <c r="L395" s="303"/>
      <c r="M395" s="303"/>
      <c r="N395" s="304"/>
      <c r="O395" s="303"/>
      <c r="P395" s="303"/>
      <c r="Q395" s="304"/>
      <c r="R395" s="303"/>
      <c r="S395" s="303"/>
      <c r="T395" s="334"/>
      <c r="U395" s="322" t="s">
        <v>2515</v>
      </c>
      <c r="V395" s="322"/>
      <c r="W395" s="322" t="s">
        <v>2517</v>
      </c>
    </row>
    <row r="396" spans="1:23" s="301" customFormat="1" ht="30" hidden="1" customHeight="1" x14ac:dyDescent="0.2">
      <c r="A396" s="322"/>
      <c r="B396" s="322"/>
      <c r="C396" s="302" t="s">
        <v>2411</v>
      </c>
      <c r="D396" s="302"/>
      <c r="E396" s="302"/>
      <c r="F396" s="302"/>
      <c r="G396" s="302"/>
      <c r="H396" s="302"/>
      <c r="I396" s="360"/>
      <c r="J396" s="322"/>
      <c r="K396" s="302"/>
      <c r="L396" s="302"/>
      <c r="M396" s="302"/>
      <c r="N396" s="322"/>
      <c r="O396" s="302"/>
      <c r="P396" s="302"/>
      <c r="Q396" s="322"/>
      <c r="R396" s="302"/>
      <c r="S396" s="302"/>
      <c r="T396" s="320"/>
      <c r="U396" s="322"/>
      <c r="V396" s="322"/>
      <c r="W396" s="322"/>
    </row>
    <row r="397" spans="1:23" s="301" customFormat="1" ht="30" hidden="1" customHeight="1" x14ac:dyDescent="0.2">
      <c r="A397" s="322"/>
      <c r="B397" s="322"/>
      <c r="C397" s="302" t="s">
        <v>599</v>
      </c>
      <c r="D397" s="302"/>
      <c r="E397" s="302"/>
      <c r="F397" s="302"/>
      <c r="G397" s="302"/>
      <c r="H397" s="302"/>
      <c r="I397" s="360"/>
      <c r="J397" s="322"/>
      <c r="K397" s="302"/>
      <c r="L397" s="302"/>
      <c r="M397" s="302"/>
      <c r="N397" s="322"/>
      <c r="O397" s="302"/>
      <c r="P397" s="302"/>
      <c r="Q397" s="322"/>
      <c r="R397" s="302"/>
      <c r="S397" s="302"/>
      <c r="T397" s="320"/>
      <c r="U397" s="322"/>
      <c r="V397" s="322"/>
      <c r="W397" s="322"/>
    </row>
    <row r="398" spans="1:23" s="301" customFormat="1" ht="30" hidden="1" customHeight="1" x14ac:dyDescent="0.2">
      <c r="A398" s="322">
        <v>30</v>
      </c>
      <c r="B398" s="322"/>
      <c r="C398" s="303" t="s">
        <v>2157</v>
      </c>
      <c r="D398" s="303"/>
      <c r="E398" s="303"/>
      <c r="F398" s="303"/>
      <c r="G398" s="303"/>
      <c r="H398" s="303"/>
      <c r="I398" s="304"/>
      <c r="J398" s="304"/>
      <c r="K398" s="303"/>
      <c r="L398" s="303"/>
      <c r="M398" s="303"/>
      <c r="N398" s="304"/>
      <c r="O398" s="303"/>
      <c r="P398" s="303"/>
      <c r="Q398" s="304"/>
      <c r="R398" s="303"/>
      <c r="S398" s="303"/>
      <c r="T398" s="334"/>
      <c r="U398" s="322" t="s">
        <v>2515</v>
      </c>
      <c r="V398" s="322"/>
      <c r="W398" s="322" t="s">
        <v>2517</v>
      </c>
    </row>
    <row r="399" spans="1:23" s="301" customFormat="1" ht="30" hidden="1" customHeight="1" x14ac:dyDescent="0.2">
      <c r="A399" s="322"/>
      <c r="B399" s="322"/>
      <c r="C399" s="302" t="s">
        <v>2412</v>
      </c>
      <c r="D399" s="302"/>
      <c r="E399" s="302"/>
      <c r="F399" s="302"/>
      <c r="G399" s="302"/>
      <c r="H399" s="302"/>
      <c r="I399" s="360"/>
      <c r="J399" s="322"/>
      <c r="K399" s="302"/>
      <c r="L399" s="302"/>
      <c r="M399" s="302"/>
      <c r="N399" s="322"/>
      <c r="O399" s="302"/>
      <c r="P399" s="302"/>
      <c r="Q399" s="322"/>
      <c r="R399" s="302"/>
      <c r="S399" s="302"/>
      <c r="T399" s="320"/>
      <c r="U399" s="322"/>
      <c r="V399" s="322"/>
      <c r="W399" s="322"/>
    </row>
    <row r="400" spans="1:23" s="301" customFormat="1" ht="30" hidden="1" customHeight="1" x14ac:dyDescent="0.2">
      <c r="A400" s="322"/>
      <c r="B400" s="322"/>
      <c r="C400" s="302" t="s">
        <v>2413</v>
      </c>
      <c r="D400" s="302"/>
      <c r="E400" s="302"/>
      <c r="F400" s="302"/>
      <c r="G400" s="302"/>
      <c r="H400" s="302"/>
      <c r="I400" s="360"/>
      <c r="J400" s="322"/>
      <c r="K400" s="302"/>
      <c r="L400" s="302"/>
      <c r="M400" s="302"/>
      <c r="N400" s="322"/>
      <c r="O400" s="302"/>
      <c r="P400" s="302"/>
      <c r="Q400" s="322"/>
      <c r="R400" s="302"/>
      <c r="S400" s="302"/>
      <c r="T400" s="320"/>
      <c r="U400" s="322"/>
      <c r="V400" s="322"/>
      <c r="W400" s="322"/>
    </row>
    <row r="401" spans="1:23" s="301" customFormat="1" ht="30" hidden="1" customHeight="1" x14ac:dyDescent="0.2">
      <c r="A401" s="322"/>
      <c r="B401" s="322"/>
      <c r="C401" s="302" t="s">
        <v>2414</v>
      </c>
      <c r="D401" s="302"/>
      <c r="E401" s="302"/>
      <c r="F401" s="302"/>
      <c r="G401" s="302"/>
      <c r="H401" s="302"/>
      <c r="I401" s="360"/>
      <c r="J401" s="322"/>
      <c r="K401" s="302"/>
      <c r="L401" s="302"/>
      <c r="M401" s="302"/>
      <c r="N401" s="322"/>
      <c r="O401" s="302"/>
      <c r="P401" s="302"/>
      <c r="Q401" s="322"/>
      <c r="R401" s="302"/>
      <c r="S401" s="302"/>
      <c r="T401" s="320"/>
      <c r="U401" s="322"/>
      <c r="V401" s="322"/>
      <c r="W401" s="322"/>
    </row>
    <row r="402" spans="1:23" s="301" customFormat="1" ht="30" hidden="1" customHeight="1" x14ac:dyDescent="0.2">
      <c r="A402" s="322">
        <v>31</v>
      </c>
      <c r="B402" s="322"/>
      <c r="C402" s="303" t="s">
        <v>2119</v>
      </c>
      <c r="D402" s="303"/>
      <c r="E402" s="303"/>
      <c r="F402" s="303"/>
      <c r="G402" s="303"/>
      <c r="H402" s="303"/>
      <c r="I402" s="304"/>
      <c r="J402" s="304"/>
      <c r="K402" s="303"/>
      <c r="L402" s="303"/>
      <c r="M402" s="303"/>
      <c r="N402" s="304"/>
      <c r="O402" s="303"/>
      <c r="P402" s="303"/>
      <c r="Q402" s="304"/>
      <c r="R402" s="303"/>
      <c r="S402" s="303"/>
      <c r="T402" s="334"/>
      <c r="U402" s="322" t="s">
        <v>2515</v>
      </c>
      <c r="V402" s="322"/>
      <c r="W402" s="322" t="s">
        <v>2521</v>
      </c>
    </row>
    <row r="403" spans="1:23" s="301" customFormat="1" ht="30" hidden="1" customHeight="1" x14ac:dyDescent="0.2">
      <c r="A403" s="322"/>
      <c r="B403" s="322"/>
      <c r="C403" s="302" t="s">
        <v>2415</v>
      </c>
      <c r="D403" s="302"/>
      <c r="E403" s="302"/>
      <c r="F403" s="302"/>
      <c r="G403" s="302"/>
      <c r="H403" s="302"/>
      <c r="I403" s="360"/>
      <c r="J403" s="322"/>
      <c r="K403" s="302"/>
      <c r="L403" s="302"/>
      <c r="M403" s="302"/>
      <c r="N403" s="322"/>
      <c r="O403" s="302"/>
      <c r="P403" s="302"/>
      <c r="Q403" s="322"/>
      <c r="R403" s="302"/>
      <c r="S403" s="302"/>
      <c r="T403" s="320"/>
      <c r="U403" s="322"/>
      <c r="V403" s="322"/>
      <c r="W403" s="322"/>
    </row>
    <row r="404" spans="1:23" s="301" customFormat="1" ht="30" hidden="1" customHeight="1" x14ac:dyDescent="0.2">
      <c r="A404" s="322"/>
      <c r="B404" s="322"/>
      <c r="C404" s="302" t="s">
        <v>2416</v>
      </c>
      <c r="D404" s="302"/>
      <c r="E404" s="302"/>
      <c r="F404" s="302"/>
      <c r="G404" s="302"/>
      <c r="H404" s="302"/>
      <c r="I404" s="360"/>
      <c r="J404" s="322"/>
      <c r="K404" s="302"/>
      <c r="L404" s="302"/>
      <c r="M404" s="302"/>
      <c r="N404" s="322"/>
      <c r="O404" s="302"/>
      <c r="P404" s="302"/>
      <c r="Q404" s="322"/>
      <c r="R404" s="302"/>
      <c r="S404" s="302"/>
      <c r="T404" s="320"/>
      <c r="U404" s="322"/>
      <c r="V404" s="322"/>
      <c r="W404" s="322"/>
    </row>
    <row r="405" spans="1:23" s="301" customFormat="1" ht="30" hidden="1" customHeight="1" x14ac:dyDescent="0.2">
      <c r="A405" s="322"/>
      <c r="B405" s="322"/>
      <c r="C405" s="302" t="s">
        <v>2417</v>
      </c>
      <c r="D405" s="302"/>
      <c r="E405" s="302"/>
      <c r="F405" s="302"/>
      <c r="G405" s="302"/>
      <c r="H405" s="302"/>
      <c r="I405" s="360"/>
      <c r="J405" s="322"/>
      <c r="K405" s="302"/>
      <c r="L405" s="302"/>
      <c r="M405" s="302"/>
      <c r="N405" s="322"/>
      <c r="O405" s="302"/>
      <c r="P405" s="302"/>
      <c r="Q405" s="322"/>
      <c r="R405" s="302"/>
      <c r="S405" s="302"/>
      <c r="T405" s="320"/>
      <c r="U405" s="322"/>
      <c r="V405" s="322"/>
      <c r="W405" s="322"/>
    </row>
    <row r="406" spans="1:23" s="301" customFormat="1" ht="30" hidden="1" customHeight="1" x14ac:dyDescent="0.2">
      <c r="A406" s="322"/>
      <c r="B406" s="322"/>
      <c r="C406" s="302" t="s">
        <v>2418</v>
      </c>
      <c r="D406" s="302"/>
      <c r="E406" s="302"/>
      <c r="F406" s="302"/>
      <c r="G406" s="302"/>
      <c r="H406" s="302"/>
      <c r="I406" s="360"/>
      <c r="J406" s="322"/>
      <c r="K406" s="302"/>
      <c r="L406" s="302"/>
      <c r="M406" s="302"/>
      <c r="N406" s="322"/>
      <c r="O406" s="302"/>
      <c r="P406" s="302"/>
      <c r="Q406" s="322"/>
      <c r="R406" s="302"/>
      <c r="S406" s="302"/>
      <c r="T406" s="320"/>
      <c r="U406" s="322"/>
      <c r="V406" s="322"/>
      <c r="W406" s="322"/>
    </row>
    <row r="407" spans="1:23" s="301" customFormat="1" ht="30" hidden="1" customHeight="1" x14ac:dyDescent="0.2">
      <c r="A407" s="322">
        <v>32</v>
      </c>
      <c r="B407" s="322"/>
      <c r="C407" s="303" t="s">
        <v>2136</v>
      </c>
      <c r="D407" s="303"/>
      <c r="E407" s="303"/>
      <c r="F407" s="303"/>
      <c r="G407" s="303"/>
      <c r="H407" s="303"/>
      <c r="I407" s="304"/>
      <c r="J407" s="304"/>
      <c r="K407" s="303"/>
      <c r="L407" s="303"/>
      <c r="M407" s="303"/>
      <c r="N407" s="304"/>
      <c r="O407" s="303"/>
      <c r="P407" s="303"/>
      <c r="Q407" s="304"/>
      <c r="R407" s="303"/>
      <c r="S407" s="303"/>
      <c r="T407" s="334"/>
      <c r="U407" s="322" t="s">
        <v>2515</v>
      </c>
      <c r="V407" s="322"/>
      <c r="W407" s="322" t="s">
        <v>2521</v>
      </c>
    </row>
    <row r="408" spans="1:23" s="301" customFormat="1" ht="30" hidden="1" customHeight="1" x14ac:dyDescent="0.2">
      <c r="A408" s="322"/>
      <c r="B408" s="322"/>
      <c r="C408" s="302" t="s">
        <v>2419</v>
      </c>
      <c r="D408" s="302"/>
      <c r="E408" s="302"/>
      <c r="F408" s="302"/>
      <c r="G408" s="302"/>
      <c r="H408" s="302"/>
      <c r="I408" s="360"/>
      <c r="J408" s="322"/>
      <c r="K408" s="302"/>
      <c r="L408" s="302"/>
      <c r="M408" s="302"/>
      <c r="N408" s="322"/>
      <c r="O408" s="302"/>
      <c r="P408" s="302"/>
      <c r="Q408" s="322"/>
      <c r="R408" s="302"/>
      <c r="S408" s="302"/>
      <c r="T408" s="320"/>
      <c r="U408" s="322"/>
      <c r="V408" s="322"/>
      <c r="W408" s="322"/>
    </row>
    <row r="409" spans="1:23" s="301" customFormat="1" ht="30" hidden="1" customHeight="1" x14ac:dyDescent="0.2">
      <c r="A409" s="322"/>
      <c r="B409" s="322"/>
      <c r="C409" s="302" t="s">
        <v>2420</v>
      </c>
      <c r="D409" s="302"/>
      <c r="E409" s="302"/>
      <c r="F409" s="302"/>
      <c r="G409" s="302"/>
      <c r="H409" s="302"/>
      <c r="I409" s="360"/>
      <c r="J409" s="322"/>
      <c r="K409" s="302"/>
      <c r="L409" s="302"/>
      <c r="M409" s="302"/>
      <c r="N409" s="322"/>
      <c r="O409" s="302"/>
      <c r="P409" s="302"/>
      <c r="Q409" s="322"/>
      <c r="R409" s="302"/>
      <c r="S409" s="302"/>
      <c r="T409" s="320"/>
      <c r="U409" s="322"/>
      <c r="V409" s="322"/>
      <c r="W409" s="322"/>
    </row>
    <row r="410" spans="1:23" s="301" customFormat="1" ht="30" hidden="1" customHeight="1" x14ac:dyDescent="0.2">
      <c r="A410" s="322"/>
      <c r="B410" s="322"/>
      <c r="C410" s="302" t="s">
        <v>2421</v>
      </c>
      <c r="D410" s="302"/>
      <c r="E410" s="302"/>
      <c r="F410" s="302"/>
      <c r="G410" s="302"/>
      <c r="H410" s="302"/>
      <c r="I410" s="360"/>
      <c r="J410" s="322"/>
      <c r="K410" s="302"/>
      <c r="L410" s="302"/>
      <c r="M410" s="302"/>
      <c r="N410" s="322"/>
      <c r="O410" s="302"/>
      <c r="P410" s="302"/>
      <c r="Q410" s="322"/>
      <c r="R410" s="302"/>
      <c r="S410" s="302"/>
      <c r="T410" s="320"/>
      <c r="U410" s="322"/>
      <c r="V410" s="322"/>
      <c r="W410" s="322"/>
    </row>
    <row r="411" spans="1:23" s="301" customFormat="1" ht="30" hidden="1" customHeight="1" x14ac:dyDescent="0.2">
      <c r="A411" s="322"/>
      <c r="B411" s="322"/>
      <c r="C411" s="302" t="s">
        <v>2422</v>
      </c>
      <c r="D411" s="302"/>
      <c r="E411" s="302"/>
      <c r="F411" s="302"/>
      <c r="G411" s="302"/>
      <c r="H411" s="302"/>
      <c r="I411" s="360"/>
      <c r="J411" s="322"/>
      <c r="K411" s="302"/>
      <c r="L411" s="302"/>
      <c r="M411" s="302"/>
      <c r="N411" s="322"/>
      <c r="O411" s="302"/>
      <c r="P411" s="302"/>
      <c r="Q411" s="322"/>
      <c r="R411" s="302"/>
      <c r="S411" s="302"/>
      <c r="T411" s="320"/>
      <c r="U411" s="322"/>
      <c r="V411" s="322"/>
      <c r="W411" s="322"/>
    </row>
    <row r="412" spans="1:23" s="301" customFormat="1" ht="30" hidden="1" customHeight="1" x14ac:dyDescent="0.2">
      <c r="A412" s="322">
        <v>33</v>
      </c>
      <c r="B412" s="322"/>
      <c r="C412" s="303" t="s">
        <v>2330</v>
      </c>
      <c r="D412" s="303"/>
      <c r="E412" s="303"/>
      <c r="F412" s="303"/>
      <c r="G412" s="303"/>
      <c r="H412" s="303"/>
      <c r="I412" s="304"/>
      <c r="J412" s="304"/>
      <c r="K412" s="303"/>
      <c r="L412" s="303"/>
      <c r="M412" s="303"/>
      <c r="N412" s="304"/>
      <c r="O412" s="303"/>
      <c r="P412" s="303"/>
      <c r="Q412" s="304"/>
      <c r="R412" s="303"/>
      <c r="S412" s="303"/>
      <c r="T412" s="334"/>
      <c r="U412" s="322" t="s">
        <v>2515</v>
      </c>
      <c r="V412" s="322"/>
      <c r="W412" s="322" t="s">
        <v>2521</v>
      </c>
    </row>
    <row r="413" spans="1:23" s="301" customFormat="1" ht="30" hidden="1" customHeight="1" x14ac:dyDescent="0.2">
      <c r="A413" s="322"/>
      <c r="B413" s="322"/>
      <c r="C413" s="302" t="s">
        <v>2423</v>
      </c>
      <c r="D413" s="302"/>
      <c r="E413" s="302"/>
      <c r="F413" s="302"/>
      <c r="G413" s="302"/>
      <c r="H413" s="302"/>
      <c r="I413" s="360"/>
      <c r="J413" s="322"/>
      <c r="K413" s="302"/>
      <c r="L413" s="302"/>
      <c r="M413" s="302"/>
      <c r="N413" s="322"/>
      <c r="O413" s="302"/>
      <c r="P413" s="302"/>
      <c r="Q413" s="322"/>
      <c r="R413" s="302"/>
      <c r="S413" s="302"/>
      <c r="T413" s="320"/>
      <c r="U413" s="322"/>
      <c r="V413" s="322"/>
      <c r="W413" s="322"/>
    </row>
    <row r="414" spans="1:23" s="301" customFormat="1" ht="30" hidden="1" customHeight="1" x14ac:dyDescent="0.2">
      <c r="A414" s="322"/>
      <c r="B414" s="322"/>
      <c r="C414" s="302" t="s">
        <v>1844</v>
      </c>
      <c r="D414" s="302"/>
      <c r="E414" s="302"/>
      <c r="F414" s="302"/>
      <c r="G414" s="302"/>
      <c r="H414" s="302"/>
      <c r="I414" s="360"/>
      <c r="J414" s="322"/>
      <c r="K414" s="302"/>
      <c r="L414" s="302"/>
      <c r="M414" s="302"/>
      <c r="N414" s="322"/>
      <c r="O414" s="302"/>
      <c r="P414" s="302"/>
      <c r="Q414" s="322"/>
      <c r="R414" s="302"/>
      <c r="S414" s="302"/>
      <c r="T414" s="320"/>
      <c r="U414" s="322"/>
      <c r="V414" s="322"/>
      <c r="W414" s="322"/>
    </row>
    <row r="415" spans="1:23" s="301" customFormat="1" ht="30" hidden="1" customHeight="1" x14ac:dyDescent="0.2">
      <c r="A415" s="322">
        <v>34</v>
      </c>
      <c r="B415" s="322"/>
      <c r="C415" s="303" t="s">
        <v>2331</v>
      </c>
      <c r="D415" s="303"/>
      <c r="E415" s="303"/>
      <c r="F415" s="303"/>
      <c r="G415" s="303"/>
      <c r="H415" s="303"/>
      <c r="I415" s="304"/>
      <c r="J415" s="304"/>
      <c r="K415" s="303"/>
      <c r="L415" s="303"/>
      <c r="M415" s="303"/>
      <c r="N415" s="304"/>
      <c r="O415" s="303"/>
      <c r="P415" s="303"/>
      <c r="Q415" s="304"/>
      <c r="R415" s="303"/>
      <c r="S415" s="303"/>
      <c r="T415" s="334"/>
      <c r="U415" s="322" t="s">
        <v>2515</v>
      </c>
      <c r="V415" s="322"/>
      <c r="W415" s="322" t="s">
        <v>2521</v>
      </c>
    </row>
    <row r="416" spans="1:23" s="301" customFormat="1" ht="30" hidden="1" customHeight="1" x14ac:dyDescent="0.2">
      <c r="A416" s="322"/>
      <c r="B416" s="322"/>
      <c r="C416" s="302" t="s">
        <v>2424</v>
      </c>
      <c r="D416" s="302"/>
      <c r="E416" s="302"/>
      <c r="F416" s="302"/>
      <c r="G416" s="302"/>
      <c r="H416" s="302"/>
      <c r="I416" s="360"/>
      <c r="J416" s="322"/>
      <c r="K416" s="302"/>
      <c r="L416" s="302"/>
      <c r="M416" s="302"/>
      <c r="N416" s="322"/>
      <c r="O416" s="302"/>
      <c r="P416" s="302"/>
      <c r="Q416" s="322"/>
      <c r="R416" s="302"/>
      <c r="S416" s="302"/>
      <c r="T416" s="320"/>
      <c r="U416" s="322"/>
      <c r="V416" s="322"/>
      <c r="W416" s="322"/>
    </row>
    <row r="417" spans="1:26" s="307" customFormat="1" ht="30" hidden="1" customHeight="1" x14ac:dyDescent="0.25">
      <c r="A417" s="293"/>
      <c r="B417" s="293"/>
      <c r="C417" s="305" t="s">
        <v>2425</v>
      </c>
      <c r="D417" s="305"/>
      <c r="E417" s="305"/>
      <c r="F417" s="305"/>
      <c r="G417" s="305"/>
      <c r="H417" s="329"/>
      <c r="I417" s="359"/>
      <c r="J417" s="325"/>
      <c r="K417" s="305"/>
      <c r="L417" s="305"/>
      <c r="M417" s="329"/>
      <c r="N417" s="325"/>
      <c r="O417" s="305"/>
      <c r="P417" s="305"/>
      <c r="Q417" s="325"/>
      <c r="R417" s="305"/>
      <c r="S417" s="305"/>
      <c r="T417" s="316"/>
      <c r="U417" s="306"/>
      <c r="V417" s="306"/>
      <c r="W417" s="306"/>
    </row>
    <row r="418" spans="1:26" s="301" customFormat="1" ht="30" hidden="1" customHeight="1" x14ac:dyDescent="0.2">
      <c r="A418" s="308"/>
      <c r="B418" s="308"/>
      <c r="C418" s="309" t="s">
        <v>2426</v>
      </c>
      <c r="D418" s="309"/>
      <c r="E418" s="309"/>
      <c r="F418" s="309"/>
      <c r="G418" s="309"/>
      <c r="H418" s="309"/>
      <c r="I418" s="308"/>
      <c r="J418" s="308"/>
      <c r="K418" s="309"/>
      <c r="L418" s="309"/>
      <c r="M418" s="309"/>
      <c r="N418" s="308"/>
      <c r="O418" s="309"/>
      <c r="P418" s="309"/>
      <c r="Q418" s="308"/>
      <c r="R418" s="309"/>
      <c r="S418" s="309"/>
      <c r="T418" s="321"/>
      <c r="U418" s="308"/>
      <c r="V418" s="308"/>
      <c r="W418" s="308"/>
    </row>
    <row r="420" spans="1:26" x14ac:dyDescent="0.2">
      <c r="J420" s="335"/>
    </row>
    <row r="421" spans="1:26" x14ac:dyDescent="0.2">
      <c r="J421" s="335"/>
      <c r="W421" s="290">
        <f>89-15</f>
        <v>74</v>
      </c>
    </row>
    <row r="422" spans="1:26" x14ac:dyDescent="0.2">
      <c r="J422" s="336"/>
      <c r="Z422" s="290">
        <f>Z271+AA271</f>
        <v>33</v>
      </c>
    </row>
    <row r="423" spans="1:26" ht="31.5" x14ac:dyDescent="0.2">
      <c r="F423" s="290">
        <f>44+27+14+22+6</f>
        <v>113</v>
      </c>
      <c r="G423" s="290">
        <f>71-7</f>
        <v>64</v>
      </c>
      <c r="H423" s="297">
        <f>23+14+60</f>
        <v>97</v>
      </c>
      <c r="Y423" s="290" t="s">
        <v>2695</v>
      </c>
    </row>
    <row r="424" spans="1:26" x14ac:dyDescent="0.2">
      <c r="F424" s="362" t="s">
        <v>2771</v>
      </c>
      <c r="G424" s="362">
        <v>60</v>
      </c>
      <c r="Y424" s="290" t="s">
        <v>2696</v>
      </c>
    </row>
    <row r="425" spans="1:26" x14ac:dyDescent="0.2">
      <c r="F425" s="362" t="s">
        <v>2687</v>
      </c>
      <c r="G425" s="362">
        <v>53</v>
      </c>
      <c r="Y425" s="290" t="s">
        <v>2697</v>
      </c>
      <c r="Z425" s="290">
        <f>87-42</f>
        <v>45</v>
      </c>
    </row>
    <row r="426" spans="1:26" ht="47.25" x14ac:dyDescent="0.2">
      <c r="F426" s="362" t="s">
        <v>2772</v>
      </c>
      <c r="G426" s="362">
        <v>23</v>
      </c>
      <c r="Y426" s="290" t="s">
        <v>2698</v>
      </c>
      <c r="Z426" s="290">
        <f>Z425-15</f>
        <v>30</v>
      </c>
    </row>
    <row r="427" spans="1:26" x14ac:dyDescent="0.2">
      <c r="F427" s="362" t="s">
        <v>2773</v>
      </c>
      <c r="G427" s="362">
        <v>14</v>
      </c>
    </row>
    <row r="428" spans="1:26" x14ac:dyDescent="0.2">
      <c r="F428" s="362" t="s">
        <v>2774</v>
      </c>
      <c r="G428" s="362">
        <v>6</v>
      </c>
      <c r="J428" s="335"/>
    </row>
    <row r="429" spans="1:26" ht="31.5" x14ac:dyDescent="0.2">
      <c r="F429" s="362" t="s">
        <v>2775</v>
      </c>
      <c r="G429" s="362">
        <v>3</v>
      </c>
      <c r="J429" s="335"/>
    </row>
    <row r="430" spans="1:26" x14ac:dyDescent="0.2">
      <c r="F430" s="362" t="s">
        <v>2776</v>
      </c>
      <c r="G430" s="362">
        <v>7</v>
      </c>
      <c r="J430" s="336"/>
    </row>
    <row r="431" spans="1:26" x14ac:dyDescent="0.2">
      <c r="F431" s="362"/>
      <c r="G431" s="362">
        <f>G430+G429+G428+G427+G426</f>
        <v>53</v>
      </c>
      <c r="H431" s="337" t="s">
        <v>2778</v>
      </c>
    </row>
    <row r="432" spans="1:26" x14ac:dyDescent="0.2">
      <c r="H432" s="297" t="s">
        <v>2779</v>
      </c>
    </row>
    <row r="433" spans="3:23" x14ac:dyDescent="0.2">
      <c r="H433" s="297" t="s">
        <v>2780</v>
      </c>
    </row>
    <row r="434" spans="3:23" x14ac:dyDescent="0.2">
      <c r="H434" s="297" t="s">
        <v>2781</v>
      </c>
      <c r="V434" s="290">
        <f>17*50</f>
        <v>850</v>
      </c>
    </row>
    <row r="435" spans="3:23" x14ac:dyDescent="0.2">
      <c r="C435" s="290" t="s">
        <v>2786</v>
      </c>
      <c r="H435" s="297" t="s">
        <v>2782</v>
      </c>
      <c r="V435" s="290">
        <f>850-600</f>
        <v>250</v>
      </c>
    </row>
    <row r="436" spans="3:23" ht="31.5" x14ac:dyDescent="0.2">
      <c r="C436" s="290" t="s">
        <v>2787</v>
      </c>
      <c r="H436" s="297" t="s">
        <v>2783</v>
      </c>
    </row>
    <row r="437" spans="3:23" ht="31.5" x14ac:dyDescent="0.2">
      <c r="C437" s="290" t="s">
        <v>2788</v>
      </c>
      <c r="H437" s="297" t="s">
        <v>2784</v>
      </c>
    </row>
    <row r="438" spans="3:23" ht="15.75" customHeight="1" x14ac:dyDescent="0.2">
      <c r="C438" s="290" t="s">
        <v>2789</v>
      </c>
      <c r="H438" s="297" t="s">
        <v>2785</v>
      </c>
    </row>
    <row r="439" spans="3:23" x14ac:dyDescent="0.2">
      <c r="C439" s="290" t="s">
        <v>2790</v>
      </c>
    </row>
    <row r="440" spans="3:23" x14ac:dyDescent="0.2">
      <c r="C440" s="290" t="s">
        <v>2791</v>
      </c>
    </row>
    <row r="441" spans="3:23" x14ac:dyDescent="0.2">
      <c r="C441" s="290" t="s">
        <v>2792</v>
      </c>
    </row>
    <row r="442" spans="3:23" x14ac:dyDescent="0.2">
      <c r="C442" s="290" t="s">
        <v>2793</v>
      </c>
      <c r="F442" s="290">
        <f>44+27+22+14+6</f>
        <v>113</v>
      </c>
      <c r="G442" s="290">
        <f>44+27+22+6</f>
        <v>99</v>
      </c>
      <c r="U442" s="290">
        <f>6*25</f>
        <v>150</v>
      </c>
    </row>
    <row r="443" spans="3:23" x14ac:dyDescent="0.2">
      <c r="G443" s="290">
        <f>G442+27</f>
        <v>126</v>
      </c>
      <c r="U443" s="290">
        <f>3*18</f>
        <v>54</v>
      </c>
    </row>
    <row r="444" spans="3:23" x14ac:dyDescent="0.2">
      <c r="F444" s="290">
        <f>44+22+6</f>
        <v>72</v>
      </c>
      <c r="U444" s="290">
        <v>54</v>
      </c>
    </row>
    <row r="445" spans="3:23" x14ac:dyDescent="0.2">
      <c r="F445" s="290">
        <f>72+27+14</f>
        <v>113</v>
      </c>
      <c r="U445" s="290">
        <f>SUM(U442:U444)</f>
        <v>258</v>
      </c>
    </row>
    <row r="446" spans="3:23" x14ac:dyDescent="0.2">
      <c r="V446" s="290">
        <f>900-300</f>
        <v>600</v>
      </c>
    </row>
    <row r="447" spans="3:23" x14ac:dyDescent="0.2">
      <c r="W447" s="290">
        <f>17*50</f>
        <v>850</v>
      </c>
    </row>
    <row r="449" spans="3:23" x14ac:dyDescent="0.2">
      <c r="W449" s="290">
        <f>18*50</f>
        <v>900</v>
      </c>
    </row>
    <row r="450" spans="3:23" ht="173.25" x14ac:dyDescent="0.2">
      <c r="C450" s="290" t="s">
        <v>2794</v>
      </c>
    </row>
  </sheetData>
  <autoFilter ref="V1:V426" xr:uid="{00000000-0009-0000-0000-000001000000}"/>
  <mergeCells count="118">
    <mergeCell ref="A1:C1"/>
    <mergeCell ref="A4:T4"/>
    <mergeCell ref="A5:T5"/>
    <mergeCell ref="A6:T7"/>
    <mergeCell ref="C9:T9"/>
    <mergeCell ref="C10:T10"/>
    <mergeCell ref="A23:A24"/>
    <mergeCell ref="B23:B24"/>
    <mergeCell ref="C23:C24"/>
    <mergeCell ref="D23:D24"/>
    <mergeCell ref="E23:E24"/>
    <mergeCell ref="R23:S23"/>
    <mergeCell ref="T23:T24"/>
    <mergeCell ref="C11:T11"/>
    <mergeCell ref="C12:T12"/>
    <mergeCell ref="C13:T13"/>
    <mergeCell ref="C14:T14"/>
    <mergeCell ref="C15:T15"/>
    <mergeCell ref="C16:T16"/>
    <mergeCell ref="F23:F24"/>
    <mergeCell ref="G23:G24"/>
    <mergeCell ref="H23:H24"/>
    <mergeCell ref="I23:L23"/>
    <mergeCell ref="M23:P23"/>
    <mergeCell ref="Q23:Q24"/>
    <mergeCell ref="C17:T17"/>
    <mergeCell ref="C18:T18"/>
    <mergeCell ref="C19:T19"/>
    <mergeCell ref="C20:T20"/>
    <mergeCell ref="C21:T21"/>
    <mergeCell ref="X30:X35"/>
    <mergeCell ref="X36:X38"/>
    <mergeCell ref="X40:X43"/>
    <mergeCell ref="X44:X47"/>
    <mergeCell ref="X49:X52"/>
    <mergeCell ref="X53:X56"/>
    <mergeCell ref="U23:V23"/>
    <mergeCell ref="W23:W24"/>
    <mergeCell ref="X23:X24"/>
    <mergeCell ref="X26:X29"/>
    <mergeCell ref="X73:X77"/>
    <mergeCell ref="X78:X80"/>
    <mergeCell ref="X81:X84"/>
    <mergeCell ref="X86:X89"/>
    <mergeCell ref="X91:X94"/>
    <mergeCell ref="X95:X97"/>
    <mergeCell ref="X59:X62"/>
    <mergeCell ref="X63:X66"/>
    <mergeCell ref="X67:X69"/>
    <mergeCell ref="X70:X72"/>
    <mergeCell ref="X140:X143"/>
    <mergeCell ref="X119:X122"/>
    <mergeCell ref="X123:X124"/>
    <mergeCell ref="X125:X127"/>
    <mergeCell ref="X128:X131"/>
    <mergeCell ref="X134:X137"/>
    <mergeCell ref="X138:X139"/>
    <mergeCell ref="X98:X101"/>
    <mergeCell ref="X102:X104"/>
    <mergeCell ref="X105:X107"/>
    <mergeCell ref="X108:X113"/>
    <mergeCell ref="X114:X118"/>
    <mergeCell ref="X166:X169"/>
    <mergeCell ref="X170:X172"/>
    <mergeCell ref="X173:X176"/>
    <mergeCell ref="X177:X182"/>
    <mergeCell ref="X183:X187"/>
    <mergeCell ref="X188:X191"/>
    <mergeCell ref="X144:X147"/>
    <mergeCell ref="X148:X150"/>
    <mergeCell ref="X151:X153"/>
    <mergeCell ref="X163:X165"/>
    <mergeCell ref="X221:X226"/>
    <mergeCell ref="X227:X231"/>
    <mergeCell ref="X232:X234"/>
    <mergeCell ref="X235:X237"/>
    <mergeCell ref="X238:X240"/>
    <mergeCell ref="X194:X199"/>
    <mergeCell ref="X200:X204"/>
    <mergeCell ref="X205:X210"/>
    <mergeCell ref="X211:X215"/>
    <mergeCell ref="X216:X219"/>
    <mergeCell ref="X267:X269"/>
    <mergeCell ref="X270:X274"/>
    <mergeCell ref="A276:A279"/>
    <mergeCell ref="A280:A284"/>
    <mergeCell ref="X257:X259"/>
    <mergeCell ref="X260:X263"/>
    <mergeCell ref="X264:X266"/>
    <mergeCell ref="A368:A372"/>
    <mergeCell ref="X241:X244"/>
    <mergeCell ref="X245:X249"/>
    <mergeCell ref="X250:X253"/>
    <mergeCell ref="X254:X256"/>
    <mergeCell ref="A373:A376"/>
    <mergeCell ref="A377:A383"/>
    <mergeCell ref="A384:A387"/>
    <mergeCell ref="A388:A391"/>
    <mergeCell ref="A2:F2"/>
    <mergeCell ref="A3:F3"/>
    <mergeCell ref="A340:A343"/>
    <mergeCell ref="A344:A348"/>
    <mergeCell ref="A349:A353"/>
    <mergeCell ref="A354:A357"/>
    <mergeCell ref="A359:A363"/>
    <mergeCell ref="A364:A367"/>
    <mergeCell ref="A312:A319"/>
    <mergeCell ref="A320:A322"/>
    <mergeCell ref="A323:A326"/>
    <mergeCell ref="A327:A330"/>
    <mergeCell ref="A331:A334"/>
    <mergeCell ref="A335:A339"/>
    <mergeCell ref="A285:A286"/>
    <mergeCell ref="A291:A294"/>
    <mergeCell ref="A295:A298"/>
    <mergeCell ref="A299:A302"/>
    <mergeCell ref="A303:A307"/>
    <mergeCell ref="A308:A311"/>
  </mergeCells>
  <conditionalFormatting sqref="T6:T22 T1:T3 T25:T1048576">
    <cfRule type="duplicateValues" dxfId="96" priority="10"/>
  </conditionalFormatting>
  <conditionalFormatting sqref="D275:Q1048576 F23:F24 C1:R3 D6:Q22 R6:R1048576 C6:C77 C79:C176 C178:C210 C212:C226 C228:C1048576">
    <cfRule type="duplicateValues" dxfId="95" priority="9"/>
  </conditionalFormatting>
  <conditionalFormatting sqref="F23:F24">
    <cfRule type="duplicateValues" dxfId="94" priority="8"/>
  </conditionalFormatting>
  <conditionalFormatting sqref="C155:D162">
    <cfRule type="duplicateValues" dxfId="93" priority="7"/>
  </conditionalFormatting>
  <conditionalFormatting sqref="E157:E162 E155:F155">
    <cfRule type="duplicateValues" dxfId="92" priority="6"/>
  </conditionalFormatting>
  <conditionalFormatting sqref="E271:E274 E261:E263 E255:E259 E242:E253 E141:E147 E149:E150 E164:E169 E171:E172 E174:E176 E178:E182 E184:E187 E189:E199 E201:E210 E212:E215 E217:E220 E222:E231 E233:E240 E41:E43 E25:E39 E45:E48 E50:E52 E54:E58 E60:E62 E64:E66 E68:E69 E71:E77 E79:E80 E82:E85 E87:E94 E96:E97 E99:E101 E103:E104 E106:E113 E115:E118 E120:E122 E124:E127 E129:E133 E135:E137 E139 E265:E269 F163:F274 E152:E155 E157:F162 F25:F155">
    <cfRule type="duplicateValues" dxfId="91" priority="5"/>
  </conditionalFormatting>
  <conditionalFormatting sqref="R156:R162">
    <cfRule type="duplicateValues" dxfId="90" priority="4"/>
  </conditionalFormatting>
  <conditionalFormatting sqref="C159:C162">
    <cfRule type="duplicateValues" dxfId="89" priority="3"/>
  </conditionalFormatting>
  <conditionalFormatting sqref="F159">
    <cfRule type="duplicateValues" dxfId="88" priority="2"/>
  </conditionalFormatting>
  <conditionalFormatting sqref="R160:R162">
    <cfRule type="duplicateValues" dxfId="87" priority="1"/>
  </conditionalFormatting>
  <printOptions horizontalCentered="1"/>
  <pageMargins left="0.15748031496062992" right="0.15748031496062992" top="0.31496062992125984" bottom="0.15748031496062992" header="0.31496062992125984" footer="0.15748031496062992"/>
  <pageSetup paperSize="9" scale="58" fitToWidth="3" fitToHeight="3" orientation="landscape" r:id="rId1"/>
  <rowBreaks count="1" manualBreakCount="1">
    <brk id="418" max="16383"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N265"/>
  <sheetViews>
    <sheetView view="pageBreakPreview" topLeftCell="A4" zoomScale="70" zoomScaleNormal="80" zoomScaleSheetLayoutView="70" workbookViewId="0">
      <selection activeCell="A11" sqref="A11:A14"/>
    </sheetView>
  </sheetViews>
  <sheetFormatPr defaultRowHeight="15.75" x14ac:dyDescent="0.2"/>
  <cols>
    <col min="1" max="1" width="3.77734375" style="102" customWidth="1"/>
    <col min="2" max="2" width="18.21875" style="101" bestFit="1" customWidth="1"/>
    <col min="3" max="3" width="63.109375" style="101" customWidth="1"/>
    <col min="4" max="4" width="20.5546875" style="97" bestFit="1" customWidth="1"/>
    <col min="5" max="5" width="11.33203125" style="102" bestFit="1" customWidth="1"/>
    <col min="6" max="6" width="4.6640625" style="103" customWidth="1"/>
    <col min="7" max="7" width="5.109375" style="103" customWidth="1"/>
    <col min="8" max="8" width="6.77734375" style="102" customWidth="1"/>
    <col min="9" max="9" width="4.5546875" style="102" customWidth="1"/>
    <col min="10" max="10" width="71" style="104" bestFit="1" customWidth="1"/>
    <col min="11" max="11" width="6.5546875" style="102" customWidth="1"/>
    <col min="12" max="12" width="4.88671875" style="99" customWidth="1"/>
    <col min="13" max="13" width="5.88671875" style="103" customWidth="1"/>
    <col min="14" max="14" width="5.88671875" style="102" customWidth="1"/>
    <col min="15" max="16" width="5.21875" style="99" customWidth="1"/>
    <col min="17" max="17" width="7.44140625" style="99" customWidth="1"/>
    <col min="18" max="18" width="6.33203125" style="99" customWidth="1"/>
    <col min="19" max="19" width="7.44140625" style="99" customWidth="1"/>
    <col min="20" max="20" width="5.5546875" style="99" customWidth="1"/>
    <col min="21" max="21" width="5.6640625" style="99" customWidth="1"/>
    <col min="22" max="22" width="5.77734375" style="99" customWidth="1"/>
    <col min="23" max="23" width="4.6640625" style="99" customWidth="1"/>
    <col min="24" max="24" width="5" style="99" customWidth="1"/>
    <col min="25" max="25" width="4.33203125" style="99" customWidth="1"/>
    <col min="26" max="26" width="5.109375" style="99" customWidth="1"/>
    <col min="27" max="27" width="5.6640625" style="99" customWidth="1"/>
    <col min="28" max="28" width="4.33203125" style="99" customWidth="1"/>
    <col min="29" max="29" width="4.77734375" style="99" customWidth="1"/>
    <col min="30" max="30" width="3.5546875" style="99" customWidth="1"/>
    <col min="31" max="31" width="5.109375" style="99" customWidth="1"/>
    <col min="32" max="32" width="5" style="107" customWidth="1"/>
    <col min="33" max="33" width="4.44140625" style="107" customWidth="1"/>
    <col min="34" max="34" width="4.88671875" style="102" customWidth="1"/>
    <col min="35" max="35" width="10.109375" style="102" bestFit="1" customWidth="1"/>
    <col min="36" max="36" width="4.88671875" style="102" customWidth="1"/>
    <col min="37" max="37" width="19.109375" style="102" bestFit="1" customWidth="1"/>
    <col min="38" max="38" width="12.6640625" style="102" bestFit="1" customWidth="1"/>
    <col min="39" max="39" width="3.21875" style="102" customWidth="1"/>
    <col min="40" max="40" width="5.109375" style="102" customWidth="1"/>
    <col min="41" max="41" width="5.21875" style="102" customWidth="1"/>
    <col min="42" max="42" width="18.5546875" style="102" customWidth="1"/>
    <col min="43" max="43" width="9.6640625" style="102" bestFit="1" customWidth="1"/>
    <col min="44" max="44" width="4" style="102" customWidth="1"/>
    <col min="45" max="45" width="5.21875" style="102" customWidth="1"/>
    <col min="46" max="46" width="6" style="102" customWidth="1"/>
    <col min="47" max="47" width="16.5546875" style="102" customWidth="1"/>
    <col min="48" max="48" width="9.6640625" style="102" bestFit="1" customWidth="1"/>
    <col min="49" max="50" width="4.88671875" style="102" customWidth="1"/>
    <col min="51" max="51" width="6" style="102" customWidth="1"/>
    <col min="52" max="52" width="15.21875" style="102" bestFit="1" customWidth="1"/>
    <col min="53" max="53" width="9.6640625" style="102" bestFit="1" customWidth="1"/>
    <col min="54" max="54" width="3.44140625" style="102" customWidth="1"/>
    <col min="55" max="55" width="5.109375" style="102" customWidth="1"/>
    <col min="56" max="56" width="6.5546875" style="102" customWidth="1"/>
    <col min="57" max="57" width="5.77734375" style="102" customWidth="1"/>
    <col min="58" max="58" width="6.33203125" style="102" customWidth="1"/>
    <col min="59" max="59" width="3.44140625" style="102" customWidth="1"/>
    <col min="60" max="60" width="6.33203125" style="102" customWidth="1"/>
    <col min="61" max="61" width="6" style="102" customWidth="1"/>
    <col min="62" max="62" width="5.77734375" style="102" customWidth="1"/>
    <col min="63" max="63" width="3.77734375" style="102" customWidth="1"/>
    <col min="64" max="64" width="4.109375" style="102" customWidth="1"/>
    <col min="65" max="65" width="6.21875" style="102" customWidth="1"/>
    <col min="66" max="66" width="6" style="102" customWidth="1"/>
    <col min="67" max="256" width="8.88671875" style="95"/>
    <col min="257" max="257" width="3.77734375" style="95" customWidth="1"/>
    <col min="258" max="258" width="18.21875" style="95" bestFit="1" customWidth="1"/>
    <col min="259" max="259" width="63.109375" style="95" customWidth="1"/>
    <col min="260" max="260" width="20.5546875" style="95" bestFit="1" customWidth="1"/>
    <col min="261" max="261" width="11.33203125" style="95" bestFit="1" customWidth="1"/>
    <col min="262" max="262" width="4.6640625" style="95" customWidth="1"/>
    <col min="263" max="263" width="5.109375" style="95" customWidth="1"/>
    <col min="264" max="264" width="6.77734375" style="95" customWidth="1"/>
    <col min="265" max="265" width="4.5546875" style="95" customWidth="1"/>
    <col min="266" max="266" width="71" style="95" bestFit="1" customWidth="1"/>
    <col min="267" max="267" width="6.5546875" style="95" customWidth="1"/>
    <col min="268" max="268" width="4.88671875" style="95" customWidth="1"/>
    <col min="269" max="270" width="5.88671875" style="95" customWidth="1"/>
    <col min="271" max="272" width="5.21875" style="95" customWidth="1"/>
    <col min="273" max="273" width="7.44140625" style="95" customWidth="1"/>
    <col min="274" max="274" width="6.33203125" style="95" customWidth="1"/>
    <col min="275" max="275" width="7.44140625" style="95" customWidth="1"/>
    <col min="276" max="276" width="5.5546875" style="95" customWidth="1"/>
    <col min="277" max="277" width="5.6640625" style="95" customWidth="1"/>
    <col min="278" max="278" width="5.77734375" style="95" customWidth="1"/>
    <col min="279" max="279" width="4.6640625" style="95" customWidth="1"/>
    <col min="280" max="280" width="5" style="95" customWidth="1"/>
    <col min="281" max="281" width="4.6640625" style="95" customWidth="1"/>
    <col min="282" max="282" width="5.109375" style="95" customWidth="1"/>
    <col min="283" max="283" width="5.6640625" style="95" customWidth="1"/>
    <col min="284" max="284" width="4.33203125" style="95" customWidth="1"/>
    <col min="285" max="285" width="4.77734375" style="95" customWidth="1"/>
    <col min="286" max="286" width="3.5546875" style="95" customWidth="1"/>
    <col min="287" max="287" width="5.109375" style="95" customWidth="1"/>
    <col min="288" max="288" width="5" style="95" customWidth="1"/>
    <col min="289" max="289" width="4.44140625" style="95" customWidth="1"/>
    <col min="290" max="290" width="4.88671875" style="95" customWidth="1"/>
    <col min="291" max="291" width="10.109375" style="95" bestFit="1" customWidth="1"/>
    <col min="292" max="292" width="4.88671875" style="95" customWidth="1"/>
    <col min="293" max="293" width="19.109375" style="95" bestFit="1" customWidth="1"/>
    <col min="294" max="294" width="12.6640625" style="95" bestFit="1" customWidth="1"/>
    <col min="295" max="295" width="3.21875" style="95" customWidth="1"/>
    <col min="296" max="296" width="5.109375" style="95" customWidth="1"/>
    <col min="297" max="297" width="5.21875" style="95" customWidth="1"/>
    <col min="298" max="298" width="18.5546875" style="95" customWidth="1"/>
    <col min="299" max="299" width="9.6640625" style="95" bestFit="1" customWidth="1"/>
    <col min="300" max="300" width="4" style="95" customWidth="1"/>
    <col min="301" max="301" width="5.21875" style="95" customWidth="1"/>
    <col min="302" max="302" width="6" style="95" customWidth="1"/>
    <col min="303" max="303" width="16.5546875" style="95" customWidth="1"/>
    <col min="304" max="304" width="9.6640625" style="95" bestFit="1" customWidth="1"/>
    <col min="305" max="306" width="4.88671875" style="95" customWidth="1"/>
    <col min="307" max="307" width="6" style="95" customWidth="1"/>
    <col min="308" max="308" width="15.21875" style="95" bestFit="1" customWidth="1"/>
    <col min="309" max="309" width="9.6640625" style="95" bestFit="1" customWidth="1"/>
    <col min="310" max="310" width="3.44140625" style="95" customWidth="1"/>
    <col min="311" max="311" width="5.109375" style="95" customWidth="1"/>
    <col min="312" max="312" width="6.5546875" style="95" customWidth="1"/>
    <col min="313" max="313" width="5.77734375" style="95" customWidth="1"/>
    <col min="314" max="314" width="6.33203125" style="95" customWidth="1"/>
    <col min="315" max="315" width="3.44140625" style="95" customWidth="1"/>
    <col min="316" max="316" width="6.33203125" style="95" customWidth="1"/>
    <col min="317" max="317" width="6" style="95" customWidth="1"/>
    <col min="318" max="318" width="5.77734375" style="95" customWidth="1"/>
    <col min="319" max="319" width="3.77734375" style="95" customWidth="1"/>
    <col min="320" max="320" width="4.109375" style="95" customWidth="1"/>
    <col min="321" max="321" width="6.21875" style="95" customWidth="1"/>
    <col min="322" max="322" width="6" style="95" customWidth="1"/>
    <col min="323" max="512" width="8.88671875" style="95"/>
    <col min="513" max="513" width="3.77734375" style="95" customWidth="1"/>
    <col min="514" max="514" width="18.21875" style="95" bestFit="1" customWidth="1"/>
    <col min="515" max="515" width="63.109375" style="95" customWidth="1"/>
    <col min="516" max="516" width="20.5546875" style="95" bestFit="1" customWidth="1"/>
    <col min="517" max="517" width="11.33203125" style="95" bestFit="1" customWidth="1"/>
    <col min="518" max="518" width="4.6640625" style="95" customWidth="1"/>
    <col min="519" max="519" width="5.109375" style="95" customWidth="1"/>
    <col min="520" max="520" width="6.77734375" style="95" customWidth="1"/>
    <col min="521" max="521" width="4.5546875" style="95" customWidth="1"/>
    <col min="522" max="522" width="71" style="95" bestFit="1" customWidth="1"/>
    <col min="523" max="523" width="6.5546875" style="95" customWidth="1"/>
    <col min="524" max="524" width="4.88671875" style="95" customWidth="1"/>
    <col min="525" max="526" width="5.88671875" style="95" customWidth="1"/>
    <col min="527" max="528" width="5.21875" style="95" customWidth="1"/>
    <col min="529" max="529" width="7.44140625" style="95" customWidth="1"/>
    <col min="530" max="530" width="6.33203125" style="95" customWidth="1"/>
    <col min="531" max="531" width="7.44140625" style="95" customWidth="1"/>
    <col min="532" max="532" width="5.5546875" style="95" customWidth="1"/>
    <col min="533" max="533" width="5.6640625" style="95" customWidth="1"/>
    <col min="534" max="534" width="5.77734375" style="95" customWidth="1"/>
    <col min="535" max="535" width="4.6640625" style="95" customWidth="1"/>
    <col min="536" max="536" width="5" style="95" customWidth="1"/>
    <col min="537" max="537" width="4.6640625" style="95" customWidth="1"/>
    <col min="538" max="538" width="5.109375" style="95" customWidth="1"/>
    <col min="539" max="539" width="5.6640625" style="95" customWidth="1"/>
    <col min="540" max="540" width="4.33203125" style="95" customWidth="1"/>
    <col min="541" max="541" width="4.77734375" style="95" customWidth="1"/>
    <col min="542" max="542" width="3.5546875" style="95" customWidth="1"/>
    <col min="543" max="543" width="5.109375" style="95" customWidth="1"/>
    <col min="544" max="544" width="5" style="95" customWidth="1"/>
    <col min="545" max="545" width="4.44140625" style="95" customWidth="1"/>
    <col min="546" max="546" width="4.88671875" style="95" customWidth="1"/>
    <col min="547" max="547" width="10.109375" style="95" bestFit="1" customWidth="1"/>
    <col min="548" max="548" width="4.88671875" style="95" customWidth="1"/>
    <col min="549" max="549" width="19.109375" style="95" bestFit="1" customWidth="1"/>
    <col min="550" max="550" width="12.6640625" style="95" bestFit="1" customWidth="1"/>
    <col min="551" max="551" width="3.21875" style="95" customWidth="1"/>
    <col min="552" max="552" width="5.109375" style="95" customWidth="1"/>
    <col min="553" max="553" width="5.21875" style="95" customWidth="1"/>
    <col min="554" max="554" width="18.5546875" style="95" customWidth="1"/>
    <col min="555" max="555" width="9.6640625" style="95" bestFit="1" customWidth="1"/>
    <col min="556" max="556" width="4" style="95" customWidth="1"/>
    <col min="557" max="557" width="5.21875" style="95" customWidth="1"/>
    <col min="558" max="558" width="6" style="95" customWidth="1"/>
    <col min="559" max="559" width="16.5546875" style="95" customWidth="1"/>
    <col min="560" max="560" width="9.6640625" style="95" bestFit="1" customWidth="1"/>
    <col min="561" max="562" width="4.88671875" style="95" customWidth="1"/>
    <col min="563" max="563" width="6" style="95" customWidth="1"/>
    <col min="564" max="564" width="15.21875" style="95" bestFit="1" customWidth="1"/>
    <col min="565" max="565" width="9.6640625" style="95" bestFit="1" customWidth="1"/>
    <col min="566" max="566" width="3.44140625" style="95" customWidth="1"/>
    <col min="567" max="567" width="5.109375" style="95" customWidth="1"/>
    <col min="568" max="568" width="6.5546875" style="95" customWidth="1"/>
    <col min="569" max="569" width="5.77734375" style="95" customWidth="1"/>
    <col min="570" max="570" width="6.33203125" style="95" customWidth="1"/>
    <col min="571" max="571" width="3.44140625" style="95" customWidth="1"/>
    <col min="572" max="572" width="6.33203125" style="95" customWidth="1"/>
    <col min="573" max="573" width="6" style="95" customWidth="1"/>
    <col min="574" max="574" width="5.77734375" style="95" customWidth="1"/>
    <col min="575" max="575" width="3.77734375" style="95" customWidth="1"/>
    <col min="576" max="576" width="4.109375" style="95" customWidth="1"/>
    <col min="577" max="577" width="6.21875" style="95" customWidth="1"/>
    <col min="578" max="578" width="6" style="95" customWidth="1"/>
    <col min="579" max="768" width="8.88671875" style="95"/>
    <col min="769" max="769" width="3.77734375" style="95" customWidth="1"/>
    <col min="770" max="770" width="18.21875" style="95" bestFit="1" customWidth="1"/>
    <col min="771" max="771" width="63.109375" style="95" customWidth="1"/>
    <col min="772" max="772" width="20.5546875" style="95" bestFit="1" customWidth="1"/>
    <col min="773" max="773" width="11.33203125" style="95" bestFit="1" customWidth="1"/>
    <col min="774" max="774" width="4.6640625" style="95" customWidth="1"/>
    <col min="775" max="775" width="5.109375" style="95" customWidth="1"/>
    <col min="776" max="776" width="6.77734375" style="95" customWidth="1"/>
    <col min="777" max="777" width="4.5546875" style="95" customWidth="1"/>
    <col min="778" max="778" width="71" style="95" bestFit="1" customWidth="1"/>
    <col min="779" max="779" width="6.5546875" style="95" customWidth="1"/>
    <col min="780" max="780" width="4.88671875" style="95" customWidth="1"/>
    <col min="781" max="782" width="5.88671875" style="95" customWidth="1"/>
    <col min="783" max="784" width="5.21875" style="95" customWidth="1"/>
    <col min="785" max="785" width="7.44140625" style="95" customWidth="1"/>
    <col min="786" max="786" width="6.33203125" style="95" customWidth="1"/>
    <col min="787" max="787" width="7.44140625" style="95" customWidth="1"/>
    <col min="788" max="788" width="5.5546875" style="95" customWidth="1"/>
    <col min="789" max="789" width="5.6640625" style="95" customWidth="1"/>
    <col min="790" max="790" width="5.77734375" style="95" customWidth="1"/>
    <col min="791" max="791" width="4.6640625" style="95" customWidth="1"/>
    <col min="792" max="792" width="5" style="95" customWidth="1"/>
    <col min="793" max="793" width="4.6640625" style="95" customWidth="1"/>
    <col min="794" max="794" width="5.109375" style="95" customWidth="1"/>
    <col min="795" max="795" width="5.6640625" style="95" customWidth="1"/>
    <col min="796" max="796" width="4.33203125" style="95" customWidth="1"/>
    <col min="797" max="797" width="4.77734375" style="95" customWidth="1"/>
    <col min="798" max="798" width="3.5546875" style="95" customWidth="1"/>
    <col min="799" max="799" width="5.109375" style="95" customWidth="1"/>
    <col min="800" max="800" width="5" style="95" customWidth="1"/>
    <col min="801" max="801" width="4.44140625" style="95" customWidth="1"/>
    <col min="802" max="802" width="4.88671875" style="95" customWidth="1"/>
    <col min="803" max="803" width="10.109375" style="95" bestFit="1" customWidth="1"/>
    <col min="804" max="804" width="4.88671875" style="95" customWidth="1"/>
    <col min="805" max="805" width="19.109375" style="95" bestFit="1" customWidth="1"/>
    <col min="806" max="806" width="12.6640625" style="95" bestFit="1" customWidth="1"/>
    <col min="807" max="807" width="3.21875" style="95" customWidth="1"/>
    <col min="808" max="808" width="5.109375" style="95" customWidth="1"/>
    <col min="809" max="809" width="5.21875" style="95" customWidth="1"/>
    <col min="810" max="810" width="18.5546875" style="95" customWidth="1"/>
    <col min="811" max="811" width="9.6640625" style="95" bestFit="1" customWidth="1"/>
    <col min="812" max="812" width="4" style="95" customWidth="1"/>
    <col min="813" max="813" width="5.21875" style="95" customWidth="1"/>
    <col min="814" max="814" width="6" style="95" customWidth="1"/>
    <col min="815" max="815" width="16.5546875" style="95" customWidth="1"/>
    <col min="816" max="816" width="9.6640625" style="95" bestFit="1" customWidth="1"/>
    <col min="817" max="818" width="4.88671875" style="95" customWidth="1"/>
    <col min="819" max="819" width="6" style="95" customWidth="1"/>
    <col min="820" max="820" width="15.21875" style="95" bestFit="1" customWidth="1"/>
    <col min="821" max="821" width="9.6640625" style="95" bestFit="1" customWidth="1"/>
    <col min="822" max="822" width="3.44140625" style="95" customWidth="1"/>
    <col min="823" max="823" width="5.109375" style="95" customWidth="1"/>
    <col min="824" max="824" width="6.5546875" style="95" customWidth="1"/>
    <col min="825" max="825" width="5.77734375" style="95" customWidth="1"/>
    <col min="826" max="826" width="6.33203125" style="95" customWidth="1"/>
    <col min="827" max="827" width="3.44140625" style="95" customWidth="1"/>
    <col min="828" max="828" width="6.33203125" style="95" customWidth="1"/>
    <col min="829" max="829" width="6" style="95" customWidth="1"/>
    <col min="830" max="830" width="5.77734375" style="95" customWidth="1"/>
    <col min="831" max="831" width="3.77734375" style="95" customWidth="1"/>
    <col min="832" max="832" width="4.109375" style="95" customWidth="1"/>
    <col min="833" max="833" width="6.21875" style="95" customWidth="1"/>
    <col min="834" max="834" width="6" style="95" customWidth="1"/>
    <col min="835" max="1024" width="8.88671875" style="95"/>
    <col min="1025" max="1025" width="3.77734375" style="95" customWidth="1"/>
    <col min="1026" max="1026" width="18.21875" style="95" bestFit="1" customWidth="1"/>
    <col min="1027" max="1027" width="63.109375" style="95" customWidth="1"/>
    <col min="1028" max="1028" width="20.5546875" style="95" bestFit="1" customWidth="1"/>
    <col min="1029" max="1029" width="11.33203125" style="95" bestFit="1" customWidth="1"/>
    <col min="1030" max="1030" width="4.6640625" style="95" customWidth="1"/>
    <col min="1031" max="1031" width="5.109375" style="95" customWidth="1"/>
    <col min="1032" max="1032" width="6.77734375" style="95" customWidth="1"/>
    <col min="1033" max="1033" width="4.5546875" style="95" customWidth="1"/>
    <col min="1034" max="1034" width="71" style="95" bestFit="1" customWidth="1"/>
    <col min="1035" max="1035" width="6.5546875" style="95" customWidth="1"/>
    <col min="1036" max="1036" width="4.88671875" style="95" customWidth="1"/>
    <col min="1037" max="1038" width="5.88671875" style="95" customWidth="1"/>
    <col min="1039" max="1040" width="5.21875" style="95" customWidth="1"/>
    <col min="1041" max="1041" width="7.44140625" style="95" customWidth="1"/>
    <col min="1042" max="1042" width="6.33203125" style="95" customWidth="1"/>
    <col min="1043" max="1043" width="7.44140625" style="95" customWidth="1"/>
    <col min="1044" max="1044" width="5.5546875" style="95" customWidth="1"/>
    <col min="1045" max="1045" width="5.6640625" style="95" customWidth="1"/>
    <col min="1046" max="1046" width="5.77734375" style="95" customWidth="1"/>
    <col min="1047" max="1047" width="4.6640625" style="95" customWidth="1"/>
    <col min="1048" max="1048" width="5" style="95" customWidth="1"/>
    <col min="1049" max="1049" width="4.6640625" style="95" customWidth="1"/>
    <col min="1050" max="1050" width="5.109375" style="95" customWidth="1"/>
    <col min="1051" max="1051" width="5.6640625" style="95" customWidth="1"/>
    <col min="1052" max="1052" width="4.33203125" style="95" customWidth="1"/>
    <col min="1053" max="1053" width="4.77734375" style="95" customWidth="1"/>
    <col min="1054" max="1054" width="3.5546875" style="95" customWidth="1"/>
    <col min="1055" max="1055" width="5.109375" style="95" customWidth="1"/>
    <col min="1056" max="1056" width="5" style="95" customWidth="1"/>
    <col min="1057" max="1057" width="4.44140625" style="95" customWidth="1"/>
    <col min="1058" max="1058" width="4.88671875" style="95" customWidth="1"/>
    <col min="1059" max="1059" width="10.109375" style="95" bestFit="1" customWidth="1"/>
    <col min="1060" max="1060" width="4.88671875" style="95" customWidth="1"/>
    <col min="1061" max="1061" width="19.109375" style="95" bestFit="1" customWidth="1"/>
    <col min="1062" max="1062" width="12.6640625" style="95" bestFit="1" customWidth="1"/>
    <col min="1063" max="1063" width="3.21875" style="95" customWidth="1"/>
    <col min="1064" max="1064" width="5.109375" style="95" customWidth="1"/>
    <col min="1065" max="1065" width="5.21875" style="95" customWidth="1"/>
    <col min="1066" max="1066" width="18.5546875" style="95" customWidth="1"/>
    <col min="1067" max="1067" width="9.6640625" style="95" bestFit="1" customWidth="1"/>
    <col min="1068" max="1068" width="4" style="95" customWidth="1"/>
    <col min="1069" max="1069" width="5.21875" style="95" customWidth="1"/>
    <col min="1070" max="1070" width="6" style="95" customWidth="1"/>
    <col min="1071" max="1071" width="16.5546875" style="95" customWidth="1"/>
    <col min="1072" max="1072" width="9.6640625" style="95" bestFit="1" customWidth="1"/>
    <col min="1073" max="1074" width="4.88671875" style="95" customWidth="1"/>
    <col min="1075" max="1075" width="6" style="95" customWidth="1"/>
    <col min="1076" max="1076" width="15.21875" style="95" bestFit="1" customWidth="1"/>
    <col min="1077" max="1077" width="9.6640625" style="95" bestFit="1" customWidth="1"/>
    <col min="1078" max="1078" width="3.44140625" style="95" customWidth="1"/>
    <col min="1079" max="1079" width="5.109375" style="95" customWidth="1"/>
    <col min="1080" max="1080" width="6.5546875" style="95" customWidth="1"/>
    <col min="1081" max="1081" width="5.77734375" style="95" customWidth="1"/>
    <col min="1082" max="1082" width="6.33203125" style="95" customWidth="1"/>
    <col min="1083" max="1083" width="3.44140625" style="95" customWidth="1"/>
    <col min="1084" max="1084" width="6.33203125" style="95" customWidth="1"/>
    <col min="1085" max="1085" width="6" style="95" customWidth="1"/>
    <col min="1086" max="1086" width="5.77734375" style="95" customWidth="1"/>
    <col min="1087" max="1087" width="3.77734375" style="95" customWidth="1"/>
    <col min="1088" max="1088" width="4.109375" style="95" customWidth="1"/>
    <col min="1089" max="1089" width="6.21875" style="95" customWidth="1"/>
    <col min="1090" max="1090" width="6" style="95" customWidth="1"/>
    <col min="1091" max="1280" width="8.88671875" style="95"/>
    <col min="1281" max="1281" width="3.77734375" style="95" customWidth="1"/>
    <col min="1282" max="1282" width="18.21875" style="95" bestFit="1" customWidth="1"/>
    <col min="1283" max="1283" width="63.109375" style="95" customWidth="1"/>
    <col min="1284" max="1284" width="20.5546875" style="95" bestFit="1" customWidth="1"/>
    <col min="1285" max="1285" width="11.33203125" style="95" bestFit="1" customWidth="1"/>
    <col min="1286" max="1286" width="4.6640625" style="95" customWidth="1"/>
    <col min="1287" max="1287" width="5.109375" style="95" customWidth="1"/>
    <col min="1288" max="1288" width="6.77734375" style="95" customWidth="1"/>
    <col min="1289" max="1289" width="4.5546875" style="95" customWidth="1"/>
    <col min="1290" max="1290" width="71" style="95" bestFit="1" customWidth="1"/>
    <col min="1291" max="1291" width="6.5546875" style="95" customWidth="1"/>
    <col min="1292" max="1292" width="4.88671875" style="95" customWidth="1"/>
    <col min="1293" max="1294" width="5.88671875" style="95" customWidth="1"/>
    <col min="1295" max="1296" width="5.21875" style="95" customWidth="1"/>
    <col min="1297" max="1297" width="7.44140625" style="95" customWidth="1"/>
    <col min="1298" max="1298" width="6.33203125" style="95" customWidth="1"/>
    <col min="1299" max="1299" width="7.44140625" style="95" customWidth="1"/>
    <col min="1300" max="1300" width="5.5546875" style="95" customWidth="1"/>
    <col min="1301" max="1301" width="5.6640625" style="95" customWidth="1"/>
    <col min="1302" max="1302" width="5.77734375" style="95" customWidth="1"/>
    <col min="1303" max="1303" width="4.6640625" style="95" customWidth="1"/>
    <col min="1304" max="1304" width="5" style="95" customWidth="1"/>
    <col min="1305" max="1305" width="4.6640625" style="95" customWidth="1"/>
    <col min="1306" max="1306" width="5.109375" style="95" customWidth="1"/>
    <col min="1307" max="1307" width="5.6640625" style="95" customWidth="1"/>
    <col min="1308" max="1308" width="4.33203125" style="95" customWidth="1"/>
    <col min="1309" max="1309" width="4.77734375" style="95" customWidth="1"/>
    <col min="1310" max="1310" width="3.5546875" style="95" customWidth="1"/>
    <col min="1311" max="1311" width="5.109375" style="95" customWidth="1"/>
    <col min="1312" max="1312" width="5" style="95" customWidth="1"/>
    <col min="1313" max="1313" width="4.44140625" style="95" customWidth="1"/>
    <col min="1314" max="1314" width="4.88671875" style="95" customWidth="1"/>
    <col min="1315" max="1315" width="10.109375" style="95" bestFit="1" customWidth="1"/>
    <col min="1316" max="1316" width="4.88671875" style="95" customWidth="1"/>
    <col min="1317" max="1317" width="19.109375" style="95" bestFit="1" customWidth="1"/>
    <col min="1318" max="1318" width="12.6640625" style="95" bestFit="1" customWidth="1"/>
    <col min="1319" max="1319" width="3.21875" style="95" customWidth="1"/>
    <col min="1320" max="1320" width="5.109375" style="95" customWidth="1"/>
    <col min="1321" max="1321" width="5.21875" style="95" customWidth="1"/>
    <col min="1322" max="1322" width="18.5546875" style="95" customWidth="1"/>
    <col min="1323" max="1323" width="9.6640625" style="95" bestFit="1" customWidth="1"/>
    <col min="1324" max="1324" width="4" style="95" customWidth="1"/>
    <col min="1325" max="1325" width="5.21875" style="95" customWidth="1"/>
    <col min="1326" max="1326" width="6" style="95" customWidth="1"/>
    <col min="1327" max="1327" width="16.5546875" style="95" customWidth="1"/>
    <col min="1328" max="1328" width="9.6640625" style="95" bestFit="1" customWidth="1"/>
    <col min="1329" max="1330" width="4.88671875" style="95" customWidth="1"/>
    <col min="1331" max="1331" width="6" style="95" customWidth="1"/>
    <col min="1332" max="1332" width="15.21875" style="95" bestFit="1" customWidth="1"/>
    <col min="1333" max="1333" width="9.6640625" style="95" bestFit="1" customWidth="1"/>
    <col min="1334" max="1334" width="3.44140625" style="95" customWidth="1"/>
    <col min="1335" max="1335" width="5.109375" style="95" customWidth="1"/>
    <col min="1336" max="1336" width="6.5546875" style="95" customWidth="1"/>
    <col min="1337" max="1337" width="5.77734375" style="95" customWidth="1"/>
    <col min="1338" max="1338" width="6.33203125" style="95" customWidth="1"/>
    <col min="1339" max="1339" width="3.44140625" style="95" customWidth="1"/>
    <col min="1340" max="1340" width="6.33203125" style="95" customWidth="1"/>
    <col min="1341" max="1341" width="6" style="95" customWidth="1"/>
    <col min="1342" max="1342" width="5.77734375" style="95" customWidth="1"/>
    <col min="1343" max="1343" width="3.77734375" style="95" customWidth="1"/>
    <col min="1344" max="1344" width="4.109375" style="95" customWidth="1"/>
    <col min="1345" max="1345" width="6.21875" style="95" customWidth="1"/>
    <col min="1346" max="1346" width="6" style="95" customWidth="1"/>
    <col min="1347" max="1536" width="8.88671875" style="95"/>
    <col min="1537" max="1537" width="3.77734375" style="95" customWidth="1"/>
    <col min="1538" max="1538" width="18.21875" style="95" bestFit="1" customWidth="1"/>
    <col min="1539" max="1539" width="63.109375" style="95" customWidth="1"/>
    <col min="1540" max="1540" width="20.5546875" style="95" bestFit="1" customWidth="1"/>
    <col min="1541" max="1541" width="11.33203125" style="95" bestFit="1" customWidth="1"/>
    <col min="1542" max="1542" width="4.6640625" style="95" customWidth="1"/>
    <col min="1543" max="1543" width="5.109375" style="95" customWidth="1"/>
    <col min="1544" max="1544" width="6.77734375" style="95" customWidth="1"/>
    <col min="1545" max="1545" width="4.5546875" style="95" customWidth="1"/>
    <col min="1546" max="1546" width="71" style="95" bestFit="1" customWidth="1"/>
    <col min="1547" max="1547" width="6.5546875" style="95" customWidth="1"/>
    <col min="1548" max="1548" width="4.88671875" style="95" customWidth="1"/>
    <col min="1549" max="1550" width="5.88671875" style="95" customWidth="1"/>
    <col min="1551" max="1552" width="5.21875" style="95" customWidth="1"/>
    <col min="1553" max="1553" width="7.44140625" style="95" customWidth="1"/>
    <col min="1554" max="1554" width="6.33203125" style="95" customWidth="1"/>
    <col min="1555" max="1555" width="7.44140625" style="95" customWidth="1"/>
    <col min="1556" max="1556" width="5.5546875" style="95" customWidth="1"/>
    <col min="1557" max="1557" width="5.6640625" style="95" customWidth="1"/>
    <col min="1558" max="1558" width="5.77734375" style="95" customWidth="1"/>
    <col min="1559" max="1559" width="4.6640625" style="95" customWidth="1"/>
    <col min="1560" max="1560" width="5" style="95" customWidth="1"/>
    <col min="1561" max="1561" width="4.6640625" style="95" customWidth="1"/>
    <col min="1562" max="1562" width="5.109375" style="95" customWidth="1"/>
    <col min="1563" max="1563" width="5.6640625" style="95" customWidth="1"/>
    <col min="1564" max="1564" width="4.33203125" style="95" customWidth="1"/>
    <col min="1565" max="1565" width="4.77734375" style="95" customWidth="1"/>
    <col min="1566" max="1566" width="3.5546875" style="95" customWidth="1"/>
    <col min="1567" max="1567" width="5.109375" style="95" customWidth="1"/>
    <col min="1568" max="1568" width="5" style="95" customWidth="1"/>
    <col min="1569" max="1569" width="4.44140625" style="95" customWidth="1"/>
    <col min="1570" max="1570" width="4.88671875" style="95" customWidth="1"/>
    <col min="1571" max="1571" width="10.109375" style="95" bestFit="1" customWidth="1"/>
    <col min="1572" max="1572" width="4.88671875" style="95" customWidth="1"/>
    <col min="1573" max="1573" width="19.109375" style="95" bestFit="1" customWidth="1"/>
    <col min="1574" max="1574" width="12.6640625" style="95" bestFit="1" customWidth="1"/>
    <col min="1575" max="1575" width="3.21875" style="95" customWidth="1"/>
    <col min="1576" max="1576" width="5.109375" style="95" customWidth="1"/>
    <col min="1577" max="1577" width="5.21875" style="95" customWidth="1"/>
    <col min="1578" max="1578" width="18.5546875" style="95" customWidth="1"/>
    <col min="1579" max="1579" width="9.6640625" style="95" bestFit="1" customWidth="1"/>
    <col min="1580" max="1580" width="4" style="95" customWidth="1"/>
    <col min="1581" max="1581" width="5.21875" style="95" customWidth="1"/>
    <col min="1582" max="1582" width="6" style="95" customWidth="1"/>
    <col min="1583" max="1583" width="16.5546875" style="95" customWidth="1"/>
    <col min="1584" max="1584" width="9.6640625" style="95" bestFit="1" customWidth="1"/>
    <col min="1585" max="1586" width="4.88671875" style="95" customWidth="1"/>
    <col min="1587" max="1587" width="6" style="95" customWidth="1"/>
    <col min="1588" max="1588" width="15.21875" style="95" bestFit="1" customWidth="1"/>
    <col min="1589" max="1589" width="9.6640625" style="95" bestFit="1" customWidth="1"/>
    <col min="1590" max="1590" width="3.44140625" style="95" customWidth="1"/>
    <col min="1591" max="1591" width="5.109375" style="95" customWidth="1"/>
    <col min="1592" max="1592" width="6.5546875" style="95" customWidth="1"/>
    <col min="1593" max="1593" width="5.77734375" style="95" customWidth="1"/>
    <col min="1594" max="1594" width="6.33203125" style="95" customWidth="1"/>
    <col min="1595" max="1595" width="3.44140625" style="95" customWidth="1"/>
    <col min="1596" max="1596" width="6.33203125" style="95" customWidth="1"/>
    <col min="1597" max="1597" width="6" style="95" customWidth="1"/>
    <col min="1598" max="1598" width="5.77734375" style="95" customWidth="1"/>
    <col min="1599" max="1599" width="3.77734375" style="95" customWidth="1"/>
    <col min="1600" max="1600" width="4.109375" style="95" customWidth="1"/>
    <col min="1601" max="1601" width="6.21875" style="95" customWidth="1"/>
    <col min="1602" max="1602" width="6" style="95" customWidth="1"/>
    <col min="1603" max="1792" width="8.88671875" style="95"/>
    <col min="1793" max="1793" width="3.77734375" style="95" customWidth="1"/>
    <col min="1794" max="1794" width="18.21875" style="95" bestFit="1" customWidth="1"/>
    <col min="1795" max="1795" width="63.109375" style="95" customWidth="1"/>
    <col min="1796" max="1796" width="20.5546875" style="95" bestFit="1" customWidth="1"/>
    <col min="1797" max="1797" width="11.33203125" style="95" bestFit="1" customWidth="1"/>
    <col min="1798" max="1798" width="4.6640625" style="95" customWidth="1"/>
    <col min="1799" max="1799" width="5.109375" style="95" customWidth="1"/>
    <col min="1800" max="1800" width="6.77734375" style="95" customWidth="1"/>
    <col min="1801" max="1801" width="4.5546875" style="95" customWidth="1"/>
    <col min="1802" max="1802" width="71" style="95" bestFit="1" customWidth="1"/>
    <col min="1803" max="1803" width="6.5546875" style="95" customWidth="1"/>
    <col min="1804" max="1804" width="4.88671875" style="95" customWidth="1"/>
    <col min="1805" max="1806" width="5.88671875" style="95" customWidth="1"/>
    <col min="1807" max="1808" width="5.21875" style="95" customWidth="1"/>
    <col min="1809" max="1809" width="7.44140625" style="95" customWidth="1"/>
    <col min="1810" max="1810" width="6.33203125" style="95" customWidth="1"/>
    <col min="1811" max="1811" width="7.44140625" style="95" customWidth="1"/>
    <col min="1812" max="1812" width="5.5546875" style="95" customWidth="1"/>
    <col min="1813" max="1813" width="5.6640625" style="95" customWidth="1"/>
    <col min="1814" max="1814" width="5.77734375" style="95" customWidth="1"/>
    <col min="1815" max="1815" width="4.6640625" style="95" customWidth="1"/>
    <col min="1816" max="1816" width="5" style="95" customWidth="1"/>
    <col min="1817" max="1817" width="4.6640625" style="95" customWidth="1"/>
    <col min="1818" max="1818" width="5.109375" style="95" customWidth="1"/>
    <col min="1819" max="1819" width="5.6640625" style="95" customWidth="1"/>
    <col min="1820" max="1820" width="4.33203125" style="95" customWidth="1"/>
    <col min="1821" max="1821" width="4.77734375" style="95" customWidth="1"/>
    <col min="1822" max="1822" width="3.5546875" style="95" customWidth="1"/>
    <col min="1823" max="1823" width="5.109375" style="95" customWidth="1"/>
    <col min="1824" max="1824" width="5" style="95" customWidth="1"/>
    <col min="1825" max="1825" width="4.44140625" style="95" customWidth="1"/>
    <col min="1826" max="1826" width="4.88671875" style="95" customWidth="1"/>
    <col min="1827" max="1827" width="10.109375" style="95" bestFit="1" customWidth="1"/>
    <col min="1828" max="1828" width="4.88671875" style="95" customWidth="1"/>
    <col min="1829" max="1829" width="19.109375" style="95" bestFit="1" customWidth="1"/>
    <col min="1830" max="1830" width="12.6640625" style="95" bestFit="1" customWidth="1"/>
    <col min="1831" max="1831" width="3.21875" style="95" customWidth="1"/>
    <col min="1832" max="1832" width="5.109375" style="95" customWidth="1"/>
    <col min="1833" max="1833" width="5.21875" style="95" customWidth="1"/>
    <col min="1834" max="1834" width="18.5546875" style="95" customWidth="1"/>
    <col min="1835" max="1835" width="9.6640625" style="95" bestFit="1" customWidth="1"/>
    <col min="1836" max="1836" width="4" style="95" customWidth="1"/>
    <col min="1837" max="1837" width="5.21875" style="95" customWidth="1"/>
    <col min="1838" max="1838" width="6" style="95" customWidth="1"/>
    <col min="1839" max="1839" width="16.5546875" style="95" customWidth="1"/>
    <col min="1840" max="1840" width="9.6640625" style="95" bestFit="1" customWidth="1"/>
    <col min="1841" max="1842" width="4.88671875" style="95" customWidth="1"/>
    <col min="1843" max="1843" width="6" style="95" customWidth="1"/>
    <col min="1844" max="1844" width="15.21875" style="95" bestFit="1" customWidth="1"/>
    <col min="1845" max="1845" width="9.6640625" style="95" bestFit="1" customWidth="1"/>
    <col min="1846" max="1846" width="3.44140625" style="95" customWidth="1"/>
    <col min="1847" max="1847" width="5.109375" style="95" customWidth="1"/>
    <col min="1848" max="1848" width="6.5546875" style="95" customWidth="1"/>
    <col min="1849" max="1849" width="5.77734375" style="95" customWidth="1"/>
    <col min="1850" max="1850" width="6.33203125" style="95" customWidth="1"/>
    <col min="1851" max="1851" width="3.44140625" style="95" customWidth="1"/>
    <col min="1852" max="1852" width="6.33203125" style="95" customWidth="1"/>
    <col min="1853" max="1853" width="6" style="95" customWidth="1"/>
    <col min="1854" max="1854" width="5.77734375" style="95" customWidth="1"/>
    <col min="1855" max="1855" width="3.77734375" style="95" customWidth="1"/>
    <col min="1856" max="1856" width="4.109375" style="95" customWidth="1"/>
    <col min="1857" max="1857" width="6.21875" style="95" customWidth="1"/>
    <col min="1858" max="1858" width="6" style="95" customWidth="1"/>
    <col min="1859" max="2048" width="8.88671875" style="95"/>
    <col min="2049" max="2049" width="3.77734375" style="95" customWidth="1"/>
    <col min="2050" max="2050" width="18.21875" style="95" bestFit="1" customWidth="1"/>
    <col min="2051" max="2051" width="63.109375" style="95" customWidth="1"/>
    <col min="2052" max="2052" width="20.5546875" style="95" bestFit="1" customWidth="1"/>
    <col min="2053" max="2053" width="11.33203125" style="95" bestFit="1" customWidth="1"/>
    <col min="2054" max="2054" width="4.6640625" style="95" customWidth="1"/>
    <col min="2055" max="2055" width="5.109375" style="95" customWidth="1"/>
    <col min="2056" max="2056" width="6.77734375" style="95" customWidth="1"/>
    <col min="2057" max="2057" width="4.5546875" style="95" customWidth="1"/>
    <col min="2058" max="2058" width="71" style="95" bestFit="1" customWidth="1"/>
    <col min="2059" max="2059" width="6.5546875" style="95" customWidth="1"/>
    <col min="2060" max="2060" width="4.88671875" style="95" customWidth="1"/>
    <col min="2061" max="2062" width="5.88671875" style="95" customWidth="1"/>
    <col min="2063" max="2064" width="5.21875" style="95" customWidth="1"/>
    <col min="2065" max="2065" width="7.44140625" style="95" customWidth="1"/>
    <col min="2066" max="2066" width="6.33203125" style="95" customWidth="1"/>
    <col min="2067" max="2067" width="7.44140625" style="95" customWidth="1"/>
    <col min="2068" max="2068" width="5.5546875" style="95" customWidth="1"/>
    <col min="2069" max="2069" width="5.6640625" style="95" customWidth="1"/>
    <col min="2070" max="2070" width="5.77734375" style="95" customWidth="1"/>
    <col min="2071" max="2071" width="4.6640625" style="95" customWidth="1"/>
    <col min="2072" max="2072" width="5" style="95" customWidth="1"/>
    <col min="2073" max="2073" width="4.6640625" style="95" customWidth="1"/>
    <col min="2074" max="2074" width="5.109375" style="95" customWidth="1"/>
    <col min="2075" max="2075" width="5.6640625" style="95" customWidth="1"/>
    <col min="2076" max="2076" width="4.33203125" style="95" customWidth="1"/>
    <col min="2077" max="2077" width="4.77734375" style="95" customWidth="1"/>
    <col min="2078" max="2078" width="3.5546875" style="95" customWidth="1"/>
    <col min="2079" max="2079" width="5.109375" style="95" customWidth="1"/>
    <col min="2080" max="2080" width="5" style="95" customWidth="1"/>
    <col min="2081" max="2081" width="4.44140625" style="95" customWidth="1"/>
    <col min="2082" max="2082" width="4.88671875" style="95" customWidth="1"/>
    <col min="2083" max="2083" width="10.109375" style="95" bestFit="1" customWidth="1"/>
    <col min="2084" max="2084" width="4.88671875" style="95" customWidth="1"/>
    <col min="2085" max="2085" width="19.109375" style="95" bestFit="1" customWidth="1"/>
    <col min="2086" max="2086" width="12.6640625" style="95" bestFit="1" customWidth="1"/>
    <col min="2087" max="2087" width="3.21875" style="95" customWidth="1"/>
    <col min="2088" max="2088" width="5.109375" style="95" customWidth="1"/>
    <col min="2089" max="2089" width="5.21875" style="95" customWidth="1"/>
    <col min="2090" max="2090" width="18.5546875" style="95" customWidth="1"/>
    <col min="2091" max="2091" width="9.6640625" style="95" bestFit="1" customWidth="1"/>
    <col min="2092" max="2092" width="4" style="95" customWidth="1"/>
    <col min="2093" max="2093" width="5.21875" style="95" customWidth="1"/>
    <col min="2094" max="2094" width="6" style="95" customWidth="1"/>
    <col min="2095" max="2095" width="16.5546875" style="95" customWidth="1"/>
    <col min="2096" max="2096" width="9.6640625" style="95" bestFit="1" customWidth="1"/>
    <col min="2097" max="2098" width="4.88671875" style="95" customWidth="1"/>
    <col min="2099" max="2099" width="6" style="95" customWidth="1"/>
    <col min="2100" max="2100" width="15.21875" style="95" bestFit="1" customWidth="1"/>
    <col min="2101" max="2101" width="9.6640625" style="95" bestFit="1" customWidth="1"/>
    <col min="2102" max="2102" width="3.44140625" style="95" customWidth="1"/>
    <col min="2103" max="2103" width="5.109375" style="95" customWidth="1"/>
    <col min="2104" max="2104" width="6.5546875" style="95" customWidth="1"/>
    <col min="2105" max="2105" width="5.77734375" style="95" customWidth="1"/>
    <col min="2106" max="2106" width="6.33203125" style="95" customWidth="1"/>
    <col min="2107" max="2107" width="3.44140625" style="95" customWidth="1"/>
    <col min="2108" max="2108" width="6.33203125" style="95" customWidth="1"/>
    <col min="2109" max="2109" width="6" style="95" customWidth="1"/>
    <col min="2110" max="2110" width="5.77734375" style="95" customWidth="1"/>
    <col min="2111" max="2111" width="3.77734375" style="95" customWidth="1"/>
    <col min="2112" max="2112" width="4.109375" style="95" customWidth="1"/>
    <col min="2113" max="2113" width="6.21875" style="95" customWidth="1"/>
    <col min="2114" max="2114" width="6" style="95" customWidth="1"/>
    <col min="2115" max="2304" width="8.88671875" style="95"/>
    <col min="2305" max="2305" width="3.77734375" style="95" customWidth="1"/>
    <col min="2306" max="2306" width="18.21875" style="95" bestFit="1" customWidth="1"/>
    <col min="2307" max="2307" width="63.109375" style="95" customWidth="1"/>
    <col min="2308" max="2308" width="20.5546875" style="95" bestFit="1" customWidth="1"/>
    <col min="2309" max="2309" width="11.33203125" style="95" bestFit="1" customWidth="1"/>
    <col min="2310" max="2310" width="4.6640625" style="95" customWidth="1"/>
    <col min="2311" max="2311" width="5.109375" style="95" customWidth="1"/>
    <col min="2312" max="2312" width="6.77734375" style="95" customWidth="1"/>
    <col min="2313" max="2313" width="4.5546875" style="95" customWidth="1"/>
    <col min="2314" max="2314" width="71" style="95" bestFit="1" customWidth="1"/>
    <col min="2315" max="2315" width="6.5546875" style="95" customWidth="1"/>
    <col min="2316" max="2316" width="4.88671875" style="95" customWidth="1"/>
    <col min="2317" max="2318" width="5.88671875" style="95" customWidth="1"/>
    <col min="2319" max="2320" width="5.21875" style="95" customWidth="1"/>
    <col min="2321" max="2321" width="7.44140625" style="95" customWidth="1"/>
    <col min="2322" max="2322" width="6.33203125" style="95" customWidth="1"/>
    <col min="2323" max="2323" width="7.44140625" style="95" customWidth="1"/>
    <col min="2324" max="2324" width="5.5546875" style="95" customWidth="1"/>
    <col min="2325" max="2325" width="5.6640625" style="95" customWidth="1"/>
    <col min="2326" max="2326" width="5.77734375" style="95" customWidth="1"/>
    <col min="2327" max="2327" width="4.6640625" style="95" customWidth="1"/>
    <col min="2328" max="2328" width="5" style="95" customWidth="1"/>
    <col min="2329" max="2329" width="4.6640625" style="95" customWidth="1"/>
    <col min="2330" max="2330" width="5.109375" style="95" customWidth="1"/>
    <col min="2331" max="2331" width="5.6640625" style="95" customWidth="1"/>
    <col min="2332" max="2332" width="4.33203125" style="95" customWidth="1"/>
    <col min="2333" max="2333" width="4.77734375" style="95" customWidth="1"/>
    <col min="2334" max="2334" width="3.5546875" style="95" customWidth="1"/>
    <col min="2335" max="2335" width="5.109375" style="95" customWidth="1"/>
    <col min="2336" max="2336" width="5" style="95" customWidth="1"/>
    <col min="2337" max="2337" width="4.44140625" style="95" customWidth="1"/>
    <col min="2338" max="2338" width="4.88671875" style="95" customWidth="1"/>
    <col min="2339" max="2339" width="10.109375" style="95" bestFit="1" customWidth="1"/>
    <col min="2340" max="2340" width="4.88671875" style="95" customWidth="1"/>
    <col min="2341" max="2341" width="19.109375" style="95" bestFit="1" customWidth="1"/>
    <col min="2342" max="2342" width="12.6640625" style="95" bestFit="1" customWidth="1"/>
    <col min="2343" max="2343" width="3.21875" style="95" customWidth="1"/>
    <col min="2344" max="2344" width="5.109375" style="95" customWidth="1"/>
    <col min="2345" max="2345" width="5.21875" style="95" customWidth="1"/>
    <col min="2346" max="2346" width="18.5546875" style="95" customWidth="1"/>
    <col min="2347" max="2347" width="9.6640625" style="95" bestFit="1" customWidth="1"/>
    <col min="2348" max="2348" width="4" style="95" customWidth="1"/>
    <col min="2349" max="2349" width="5.21875" style="95" customWidth="1"/>
    <col min="2350" max="2350" width="6" style="95" customWidth="1"/>
    <col min="2351" max="2351" width="16.5546875" style="95" customWidth="1"/>
    <col min="2352" max="2352" width="9.6640625" style="95" bestFit="1" customWidth="1"/>
    <col min="2353" max="2354" width="4.88671875" style="95" customWidth="1"/>
    <col min="2355" max="2355" width="6" style="95" customWidth="1"/>
    <col min="2356" max="2356" width="15.21875" style="95" bestFit="1" customWidth="1"/>
    <col min="2357" max="2357" width="9.6640625" style="95" bestFit="1" customWidth="1"/>
    <col min="2358" max="2358" width="3.44140625" style="95" customWidth="1"/>
    <col min="2359" max="2359" width="5.109375" style="95" customWidth="1"/>
    <col min="2360" max="2360" width="6.5546875" style="95" customWidth="1"/>
    <col min="2361" max="2361" width="5.77734375" style="95" customWidth="1"/>
    <col min="2362" max="2362" width="6.33203125" style="95" customWidth="1"/>
    <col min="2363" max="2363" width="3.44140625" style="95" customWidth="1"/>
    <col min="2364" max="2364" width="6.33203125" style="95" customWidth="1"/>
    <col min="2365" max="2365" width="6" style="95" customWidth="1"/>
    <col min="2366" max="2366" width="5.77734375" style="95" customWidth="1"/>
    <col min="2367" max="2367" width="3.77734375" style="95" customWidth="1"/>
    <col min="2368" max="2368" width="4.109375" style="95" customWidth="1"/>
    <col min="2369" max="2369" width="6.21875" style="95" customWidth="1"/>
    <col min="2370" max="2370" width="6" style="95" customWidth="1"/>
    <col min="2371" max="2560" width="8.88671875" style="95"/>
    <col min="2561" max="2561" width="3.77734375" style="95" customWidth="1"/>
    <col min="2562" max="2562" width="18.21875" style="95" bestFit="1" customWidth="1"/>
    <col min="2563" max="2563" width="63.109375" style="95" customWidth="1"/>
    <col min="2564" max="2564" width="20.5546875" style="95" bestFit="1" customWidth="1"/>
    <col min="2565" max="2565" width="11.33203125" style="95" bestFit="1" customWidth="1"/>
    <col min="2566" max="2566" width="4.6640625" style="95" customWidth="1"/>
    <col min="2567" max="2567" width="5.109375" style="95" customWidth="1"/>
    <col min="2568" max="2568" width="6.77734375" style="95" customWidth="1"/>
    <col min="2569" max="2569" width="4.5546875" style="95" customWidth="1"/>
    <col min="2570" max="2570" width="71" style="95" bestFit="1" customWidth="1"/>
    <col min="2571" max="2571" width="6.5546875" style="95" customWidth="1"/>
    <col min="2572" max="2572" width="4.88671875" style="95" customWidth="1"/>
    <col min="2573" max="2574" width="5.88671875" style="95" customWidth="1"/>
    <col min="2575" max="2576" width="5.21875" style="95" customWidth="1"/>
    <col min="2577" max="2577" width="7.44140625" style="95" customWidth="1"/>
    <col min="2578" max="2578" width="6.33203125" style="95" customWidth="1"/>
    <col min="2579" max="2579" width="7.44140625" style="95" customWidth="1"/>
    <col min="2580" max="2580" width="5.5546875" style="95" customWidth="1"/>
    <col min="2581" max="2581" width="5.6640625" style="95" customWidth="1"/>
    <col min="2582" max="2582" width="5.77734375" style="95" customWidth="1"/>
    <col min="2583" max="2583" width="4.6640625" style="95" customWidth="1"/>
    <col min="2584" max="2584" width="5" style="95" customWidth="1"/>
    <col min="2585" max="2585" width="4.6640625" style="95" customWidth="1"/>
    <col min="2586" max="2586" width="5.109375" style="95" customWidth="1"/>
    <col min="2587" max="2587" width="5.6640625" style="95" customWidth="1"/>
    <col min="2588" max="2588" width="4.33203125" style="95" customWidth="1"/>
    <col min="2589" max="2589" width="4.77734375" style="95" customWidth="1"/>
    <col min="2590" max="2590" width="3.5546875" style="95" customWidth="1"/>
    <col min="2591" max="2591" width="5.109375" style="95" customWidth="1"/>
    <col min="2592" max="2592" width="5" style="95" customWidth="1"/>
    <col min="2593" max="2593" width="4.44140625" style="95" customWidth="1"/>
    <col min="2594" max="2594" width="4.88671875" style="95" customWidth="1"/>
    <col min="2595" max="2595" width="10.109375" style="95" bestFit="1" customWidth="1"/>
    <col min="2596" max="2596" width="4.88671875" style="95" customWidth="1"/>
    <col min="2597" max="2597" width="19.109375" style="95" bestFit="1" customWidth="1"/>
    <col min="2598" max="2598" width="12.6640625" style="95" bestFit="1" customWidth="1"/>
    <col min="2599" max="2599" width="3.21875" style="95" customWidth="1"/>
    <col min="2600" max="2600" width="5.109375" style="95" customWidth="1"/>
    <col min="2601" max="2601" width="5.21875" style="95" customWidth="1"/>
    <col min="2602" max="2602" width="18.5546875" style="95" customWidth="1"/>
    <col min="2603" max="2603" width="9.6640625" style="95" bestFit="1" customWidth="1"/>
    <col min="2604" max="2604" width="4" style="95" customWidth="1"/>
    <col min="2605" max="2605" width="5.21875" style="95" customWidth="1"/>
    <col min="2606" max="2606" width="6" style="95" customWidth="1"/>
    <col min="2607" max="2607" width="16.5546875" style="95" customWidth="1"/>
    <col min="2608" max="2608" width="9.6640625" style="95" bestFit="1" customWidth="1"/>
    <col min="2609" max="2610" width="4.88671875" style="95" customWidth="1"/>
    <col min="2611" max="2611" width="6" style="95" customWidth="1"/>
    <col min="2612" max="2612" width="15.21875" style="95" bestFit="1" customWidth="1"/>
    <col min="2613" max="2613" width="9.6640625" style="95" bestFit="1" customWidth="1"/>
    <col min="2614" max="2614" width="3.44140625" style="95" customWidth="1"/>
    <col min="2615" max="2615" width="5.109375" style="95" customWidth="1"/>
    <col min="2616" max="2616" width="6.5546875" style="95" customWidth="1"/>
    <col min="2617" max="2617" width="5.77734375" style="95" customWidth="1"/>
    <col min="2618" max="2618" width="6.33203125" style="95" customWidth="1"/>
    <col min="2619" max="2619" width="3.44140625" style="95" customWidth="1"/>
    <col min="2620" max="2620" width="6.33203125" style="95" customWidth="1"/>
    <col min="2621" max="2621" width="6" style="95" customWidth="1"/>
    <col min="2622" max="2622" width="5.77734375" style="95" customWidth="1"/>
    <col min="2623" max="2623" width="3.77734375" style="95" customWidth="1"/>
    <col min="2624" max="2624" width="4.109375" style="95" customWidth="1"/>
    <col min="2625" max="2625" width="6.21875" style="95" customWidth="1"/>
    <col min="2626" max="2626" width="6" style="95" customWidth="1"/>
    <col min="2627" max="2816" width="8.88671875" style="95"/>
    <col min="2817" max="2817" width="3.77734375" style="95" customWidth="1"/>
    <col min="2818" max="2818" width="18.21875" style="95" bestFit="1" customWidth="1"/>
    <col min="2819" max="2819" width="63.109375" style="95" customWidth="1"/>
    <col min="2820" max="2820" width="20.5546875" style="95" bestFit="1" customWidth="1"/>
    <col min="2821" max="2821" width="11.33203125" style="95" bestFit="1" customWidth="1"/>
    <col min="2822" max="2822" width="4.6640625" style="95" customWidth="1"/>
    <col min="2823" max="2823" width="5.109375" style="95" customWidth="1"/>
    <col min="2824" max="2824" width="6.77734375" style="95" customWidth="1"/>
    <col min="2825" max="2825" width="4.5546875" style="95" customWidth="1"/>
    <col min="2826" max="2826" width="71" style="95" bestFit="1" customWidth="1"/>
    <col min="2827" max="2827" width="6.5546875" style="95" customWidth="1"/>
    <col min="2828" max="2828" width="4.88671875" style="95" customWidth="1"/>
    <col min="2829" max="2830" width="5.88671875" style="95" customWidth="1"/>
    <col min="2831" max="2832" width="5.21875" style="95" customWidth="1"/>
    <col min="2833" max="2833" width="7.44140625" style="95" customWidth="1"/>
    <col min="2834" max="2834" width="6.33203125" style="95" customWidth="1"/>
    <col min="2835" max="2835" width="7.44140625" style="95" customWidth="1"/>
    <col min="2836" max="2836" width="5.5546875" style="95" customWidth="1"/>
    <col min="2837" max="2837" width="5.6640625" style="95" customWidth="1"/>
    <col min="2838" max="2838" width="5.77734375" style="95" customWidth="1"/>
    <col min="2839" max="2839" width="4.6640625" style="95" customWidth="1"/>
    <col min="2840" max="2840" width="5" style="95" customWidth="1"/>
    <col min="2841" max="2841" width="4.6640625" style="95" customWidth="1"/>
    <col min="2842" max="2842" width="5.109375" style="95" customWidth="1"/>
    <col min="2843" max="2843" width="5.6640625" style="95" customWidth="1"/>
    <col min="2844" max="2844" width="4.33203125" style="95" customWidth="1"/>
    <col min="2845" max="2845" width="4.77734375" style="95" customWidth="1"/>
    <col min="2846" max="2846" width="3.5546875" style="95" customWidth="1"/>
    <col min="2847" max="2847" width="5.109375" style="95" customWidth="1"/>
    <col min="2848" max="2848" width="5" style="95" customWidth="1"/>
    <col min="2849" max="2849" width="4.44140625" style="95" customWidth="1"/>
    <col min="2850" max="2850" width="4.88671875" style="95" customWidth="1"/>
    <col min="2851" max="2851" width="10.109375" style="95" bestFit="1" customWidth="1"/>
    <col min="2852" max="2852" width="4.88671875" style="95" customWidth="1"/>
    <col min="2853" max="2853" width="19.109375" style="95" bestFit="1" customWidth="1"/>
    <col min="2854" max="2854" width="12.6640625" style="95" bestFit="1" customWidth="1"/>
    <col min="2855" max="2855" width="3.21875" style="95" customWidth="1"/>
    <col min="2856" max="2856" width="5.109375" style="95" customWidth="1"/>
    <col min="2857" max="2857" width="5.21875" style="95" customWidth="1"/>
    <col min="2858" max="2858" width="18.5546875" style="95" customWidth="1"/>
    <col min="2859" max="2859" width="9.6640625" style="95" bestFit="1" customWidth="1"/>
    <col min="2860" max="2860" width="4" style="95" customWidth="1"/>
    <col min="2861" max="2861" width="5.21875" style="95" customWidth="1"/>
    <col min="2862" max="2862" width="6" style="95" customWidth="1"/>
    <col min="2863" max="2863" width="16.5546875" style="95" customWidth="1"/>
    <col min="2864" max="2864" width="9.6640625" style="95" bestFit="1" customWidth="1"/>
    <col min="2865" max="2866" width="4.88671875" style="95" customWidth="1"/>
    <col min="2867" max="2867" width="6" style="95" customWidth="1"/>
    <col min="2868" max="2868" width="15.21875" style="95" bestFit="1" customWidth="1"/>
    <col min="2869" max="2869" width="9.6640625" style="95" bestFit="1" customWidth="1"/>
    <col min="2870" max="2870" width="3.44140625" style="95" customWidth="1"/>
    <col min="2871" max="2871" width="5.109375" style="95" customWidth="1"/>
    <col min="2872" max="2872" width="6.5546875" style="95" customWidth="1"/>
    <col min="2873" max="2873" width="5.77734375" style="95" customWidth="1"/>
    <col min="2874" max="2874" width="6.33203125" style="95" customWidth="1"/>
    <col min="2875" max="2875" width="3.44140625" style="95" customWidth="1"/>
    <col min="2876" max="2876" width="6.33203125" style="95" customWidth="1"/>
    <col min="2877" max="2877" width="6" style="95" customWidth="1"/>
    <col min="2878" max="2878" width="5.77734375" style="95" customWidth="1"/>
    <col min="2879" max="2879" width="3.77734375" style="95" customWidth="1"/>
    <col min="2880" max="2880" width="4.109375" style="95" customWidth="1"/>
    <col min="2881" max="2881" width="6.21875" style="95" customWidth="1"/>
    <col min="2882" max="2882" width="6" style="95" customWidth="1"/>
    <col min="2883" max="3072" width="8.88671875" style="95"/>
    <col min="3073" max="3073" width="3.77734375" style="95" customWidth="1"/>
    <col min="3074" max="3074" width="18.21875" style="95" bestFit="1" customWidth="1"/>
    <col min="3075" max="3075" width="63.109375" style="95" customWidth="1"/>
    <col min="3076" max="3076" width="20.5546875" style="95" bestFit="1" customWidth="1"/>
    <col min="3077" max="3077" width="11.33203125" style="95" bestFit="1" customWidth="1"/>
    <col min="3078" max="3078" width="4.6640625" style="95" customWidth="1"/>
    <col min="3079" max="3079" width="5.109375" style="95" customWidth="1"/>
    <col min="3080" max="3080" width="6.77734375" style="95" customWidth="1"/>
    <col min="3081" max="3081" width="4.5546875" style="95" customWidth="1"/>
    <col min="3082" max="3082" width="71" style="95" bestFit="1" customWidth="1"/>
    <col min="3083" max="3083" width="6.5546875" style="95" customWidth="1"/>
    <col min="3084" max="3084" width="4.88671875" style="95" customWidth="1"/>
    <col min="3085" max="3086" width="5.88671875" style="95" customWidth="1"/>
    <col min="3087" max="3088" width="5.21875" style="95" customWidth="1"/>
    <col min="3089" max="3089" width="7.44140625" style="95" customWidth="1"/>
    <col min="3090" max="3090" width="6.33203125" style="95" customWidth="1"/>
    <col min="3091" max="3091" width="7.44140625" style="95" customWidth="1"/>
    <col min="3092" max="3092" width="5.5546875" style="95" customWidth="1"/>
    <col min="3093" max="3093" width="5.6640625" style="95" customWidth="1"/>
    <col min="3094" max="3094" width="5.77734375" style="95" customWidth="1"/>
    <col min="3095" max="3095" width="4.6640625" style="95" customWidth="1"/>
    <col min="3096" max="3096" width="5" style="95" customWidth="1"/>
    <col min="3097" max="3097" width="4.6640625" style="95" customWidth="1"/>
    <col min="3098" max="3098" width="5.109375" style="95" customWidth="1"/>
    <col min="3099" max="3099" width="5.6640625" style="95" customWidth="1"/>
    <col min="3100" max="3100" width="4.33203125" style="95" customWidth="1"/>
    <col min="3101" max="3101" width="4.77734375" style="95" customWidth="1"/>
    <col min="3102" max="3102" width="3.5546875" style="95" customWidth="1"/>
    <col min="3103" max="3103" width="5.109375" style="95" customWidth="1"/>
    <col min="3104" max="3104" width="5" style="95" customWidth="1"/>
    <col min="3105" max="3105" width="4.44140625" style="95" customWidth="1"/>
    <col min="3106" max="3106" width="4.88671875" style="95" customWidth="1"/>
    <col min="3107" max="3107" width="10.109375" style="95" bestFit="1" customWidth="1"/>
    <col min="3108" max="3108" width="4.88671875" style="95" customWidth="1"/>
    <col min="3109" max="3109" width="19.109375" style="95" bestFit="1" customWidth="1"/>
    <col min="3110" max="3110" width="12.6640625" style="95" bestFit="1" customWidth="1"/>
    <col min="3111" max="3111" width="3.21875" style="95" customWidth="1"/>
    <col min="3112" max="3112" width="5.109375" style="95" customWidth="1"/>
    <col min="3113" max="3113" width="5.21875" style="95" customWidth="1"/>
    <col min="3114" max="3114" width="18.5546875" style="95" customWidth="1"/>
    <col min="3115" max="3115" width="9.6640625" style="95" bestFit="1" customWidth="1"/>
    <col min="3116" max="3116" width="4" style="95" customWidth="1"/>
    <col min="3117" max="3117" width="5.21875" style="95" customWidth="1"/>
    <col min="3118" max="3118" width="6" style="95" customWidth="1"/>
    <col min="3119" max="3119" width="16.5546875" style="95" customWidth="1"/>
    <col min="3120" max="3120" width="9.6640625" style="95" bestFit="1" customWidth="1"/>
    <col min="3121" max="3122" width="4.88671875" style="95" customWidth="1"/>
    <col min="3123" max="3123" width="6" style="95" customWidth="1"/>
    <col min="3124" max="3124" width="15.21875" style="95" bestFit="1" customWidth="1"/>
    <col min="3125" max="3125" width="9.6640625" style="95" bestFit="1" customWidth="1"/>
    <col min="3126" max="3126" width="3.44140625" style="95" customWidth="1"/>
    <col min="3127" max="3127" width="5.109375" style="95" customWidth="1"/>
    <col min="3128" max="3128" width="6.5546875" style="95" customWidth="1"/>
    <col min="3129" max="3129" width="5.77734375" style="95" customWidth="1"/>
    <col min="3130" max="3130" width="6.33203125" style="95" customWidth="1"/>
    <col min="3131" max="3131" width="3.44140625" style="95" customWidth="1"/>
    <col min="3132" max="3132" width="6.33203125" style="95" customWidth="1"/>
    <col min="3133" max="3133" width="6" style="95" customWidth="1"/>
    <col min="3134" max="3134" width="5.77734375" style="95" customWidth="1"/>
    <col min="3135" max="3135" width="3.77734375" style="95" customWidth="1"/>
    <col min="3136" max="3136" width="4.109375" style="95" customWidth="1"/>
    <col min="3137" max="3137" width="6.21875" style="95" customWidth="1"/>
    <col min="3138" max="3138" width="6" style="95" customWidth="1"/>
    <col min="3139" max="3328" width="8.88671875" style="95"/>
    <col min="3329" max="3329" width="3.77734375" style="95" customWidth="1"/>
    <col min="3330" max="3330" width="18.21875" style="95" bestFit="1" customWidth="1"/>
    <col min="3331" max="3331" width="63.109375" style="95" customWidth="1"/>
    <col min="3332" max="3332" width="20.5546875" style="95" bestFit="1" customWidth="1"/>
    <col min="3333" max="3333" width="11.33203125" style="95" bestFit="1" customWidth="1"/>
    <col min="3334" max="3334" width="4.6640625" style="95" customWidth="1"/>
    <col min="3335" max="3335" width="5.109375" style="95" customWidth="1"/>
    <col min="3336" max="3336" width="6.77734375" style="95" customWidth="1"/>
    <col min="3337" max="3337" width="4.5546875" style="95" customWidth="1"/>
    <col min="3338" max="3338" width="71" style="95" bestFit="1" customWidth="1"/>
    <col min="3339" max="3339" width="6.5546875" style="95" customWidth="1"/>
    <col min="3340" max="3340" width="4.88671875" style="95" customWidth="1"/>
    <col min="3341" max="3342" width="5.88671875" style="95" customWidth="1"/>
    <col min="3343" max="3344" width="5.21875" style="95" customWidth="1"/>
    <col min="3345" max="3345" width="7.44140625" style="95" customWidth="1"/>
    <col min="3346" max="3346" width="6.33203125" style="95" customWidth="1"/>
    <col min="3347" max="3347" width="7.44140625" style="95" customWidth="1"/>
    <col min="3348" max="3348" width="5.5546875" style="95" customWidth="1"/>
    <col min="3349" max="3349" width="5.6640625" style="95" customWidth="1"/>
    <col min="3350" max="3350" width="5.77734375" style="95" customWidth="1"/>
    <col min="3351" max="3351" width="4.6640625" style="95" customWidth="1"/>
    <col min="3352" max="3352" width="5" style="95" customWidth="1"/>
    <col min="3353" max="3353" width="4.6640625" style="95" customWidth="1"/>
    <col min="3354" max="3354" width="5.109375" style="95" customWidth="1"/>
    <col min="3355" max="3355" width="5.6640625" style="95" customWidth="1"/>
    <col min="3356" max="3356" width="4.33203125" style="95" customWidth="1"/>
    <col min="3357" max="3357" width="4.77734375" style="95" customWidth="1"/>
    <col min="3358" max="3358" width="3.5546875" style="95" customWidth="1"/>
    <col min="3359" max="3359" width="5.109375" style="95" customWidth="1"/>
    <col min="3360" max="3360" width="5" style="95" customWidth="1"/>
    <col min="3361" max="3361" width="4.44140625" style="95" customWidth="1"/>
    <col min="3362" max="3362" width="4.88671875" style="95" customWidth="1"/>
    <col min="3363" max="3363" width="10.109375" style="95" bestFit="1" customWidth="1"/>
    <col min="3364" max="3364" width="4.88671875" style="95" customWidth="1"/>
    <col min="3365" max="3365" width="19.109375" style="95" bestFit="1" customWidth="1"/>
    <col min="3366" max="3366" width="12.6640625" style="95" bestFit="1" customWidth="1"/>
    <col min="3367" max="3367" width="3.21875" style="95" customWidth="1"/>
    <col min="3368" max="3368" width="5.109375" style="95" customWidth="1"/>
    <col min="3369" max="3369" width="5.21875" style="95" customWidth="1"/>
    <col min="3370" max="3370" width="18.5546875" style="95" customWidth="1"/>
    <col min="3371" max="3371" width="9.6640625" style="95" bestFit="1" customWidth="1"/>
    <col min="3372" max="3372" width="4" style="95" customWidth="1"/>
    <col min="3373" max="3373" width="5.21875" style="95" customWidth="1"/>
    <col min="3374" max="3374" width="6" style="95" customWidth="1"/>
    <col min="3375" max="3375" width="16.5546875" style="95" customWidth="1"/>
    <col min="3376" max="3376" width="9.6640625" style="95" bestFit="1" customWidth="1"/>
    <col min="3377" max="3378" width="4.88671875" style="95" customWidth="1"/>
    <col min="3379" max="3379" width="6" style="95" customWidth="1"/>
    <col min="3380" max="3380" width="15.21875" style="95" bestFit="1" customWidth="1"/>
    <col min="3381" max="3381" width="9.6640625" style="95" bestFit="1" customWidth="1"/>
    <col min="3382" max="3382" width="3.44140625" style="95" customWidth="1"/>
    <col min="3383" max="3383" width="5.109375" style="95" customWidth="1"/>
    <col min="3384" max="3384" width="6.5546875" style="95" customWidth="1"/>
    <col min="3385" max="3385" width="5.77734375" style="95" customWidth="1"/>
    <col min="3386" max="3386" width="6.33203125" style="95" customWidth="1"/>
    <col min="3387" max="3387" width="3.44140625" style="95" customWidth="1"/>
    <col min="3388" max="3388" width="6.33203125" style="95" customWidth="1"/>
    <col min="3389" max="3389" width="6" style="95" customWidth="1"/>
    <col min="3390" max="3390" width="5.77734375" style="95" customWidth="1"/>
    <col min="3391" max="3391" width="3.77734375" style="95" customWidth="1"/>
    <col min="3392" max="3392" width="4.109375" style="95" customWidth="1"/>
    <col min="3393" max="3393" width="6.21875" style="95" customWidth="1"/>
    <col min="3394" max="3394" width="6" style="95" customWidth="1"/>
    <col min="3395" max="3584" width="8.88671875" style="95"/>
    <col min="3585" max="3585" width="3.77734375" style="95" customWidth="1"/>
    <col min="3586" max="3586" width="18.21875" style="95" bestFit="1" customWidth="1"/>
    <col min="3587" max="3587" width="63.109375" style="95" customWidth="1"/>
    <col min="3588" max="3588" width="20.5546875" style="95" bestFit="1" customWidth="1"/>
    <col min="3589" max="3589" width="11.33203125" style="95" bestFit="1" customWidth="1"/>
    <col min="3590" max="3590" width="4.6640625" style="95" customWidth="1"/>
    <col min="3591" max="3591" width="5.109375" style="95" customWidth="1"/>
    <col min="3592" max="3592" width="6.77734375" style="95" customWidth="1"/>
    <col min="3593" max="3593" width="4.5546875" style="95" customWidth="1"/>
    <col min="3594" max="3594" width="71" style="95" bestFit="1" customWidth="1"/>
    <col min="3595" max="3595" width="6.5546875" style="95" customWidth="1"/>
    <col min="3596" max="3596" width="4.88671875" style="95" customWidth="1"/>
    <col min="3597" max="3598" width="5.88671875" style="95" customWidth="1"/>
    <col min="3599" max="3600" width="5.21875" style="95" customWidth="1"/>
    <col min="3601" max="3601" width="7.44140625" style="95" customWidth="1"/>
    <col min="3602" max="3602" width="6.33203125" style="95" customWidth="1"/>
    <col min="3603" max="3603" width="7.44140625" style="95" customWidth="1"/>
    <col min="3604" max="3604" width="5.5546875" style="95" customWidth="1"/>
    <col min="3605" max="3605" width="5.6640625" style="95" customWidth="1"/>
    <col min="3606" max="3606" width="5.77734375" style="95" customWidth="1"/>
    <col min="3607" max="3607" width="4.6640625" style="95" customWidth="1"/>
    <col min="3608" max="3608" width="5" style="95" customWidth="1"/>
    <col min="3609" max="3609" width="4.6640625" style="95" customWidth="1"/>
    <col min="3610" max="3610" width="5.109375" style="95" customWidth="1"/>
    <col min="3611" max="3611" width="5.6640625" style="95" customWidth="1"/>
    <col min="3612" max="3612" width="4.33203125" style="95" customWidth="1"/>
    <col min="3613" max="3613" width="4.77734375" style="95" customWidth="1"/>
    <col min="3614" max="3614" width="3.5546875" style="95" customWidth="1"/>
    <col min="3615" max="3615" width="5.109375" style="95" customWidth="1"/>
    <col min="3616" max="3616" width="5" style="95" customWidth="1"/>
    <col min="3617" max="3617" width="4.44140625" style="95" customWidth="1"/>
    <col min="3618" max="3618" width="4.88671875" style="95" customWidth="1"/>
    <col min="3619" max="3619" width="10.109375" style="95" bestFit="1" customWidth="1"/>
    <col min="3620" max="3620" width="4.88671875" style="95" customWidth="1"/>
    <col min="3621" max="3621" width="19.109375" style="95" bestFit="1" customWidth="1"/>
    <col min="3622" max="3622" width="12.6640625" style="95" bestFit="1" customWidth="1"/>
    <col min="3623" max="3623" width="3.21875" style="95" customWidth="1"/>
    <col min="3624" max="3624" width="5.109375" style="95" customWidth="1"/>
    <col min="3625" max="3625" width="5.21875" style="95" customWidth="1"/>
    <col min="3626" max="3626" width="18.5546875" style="95" customWidth="1"/>
    <col min="3627" max="3627" width="9.6640625" style="95" bestFit="1" customWidth="1"/>
    <col min="3628" max="3628" width="4" style="95" customWidth="1"/>
    <col min="3629" max="3629" width="5.21875" style="95" customWidth="1"/>
    <col min="3630" max="3630" width="6" style="95" customWidth="1"/>
    <col min="3631" max="3631" width="16.5546875" style="95" customWidth="1"/>
    <col min="3632" max="3632" width="9.6640625" style="95" bestFit="1" customWidth="1"/>
    <col min="3633" max="3634" width="4.88671875" style="95" customWidth="1"/>
    <col min="3635" max="3635" width="6" style="95" customWidth="1"/>
    <col min="3636" max="3636" width="15.21875" style="95" bestFit="1" customWidth="1"/>
    <col min="3637" max="3637" width="9.6640625" style="95" bestFit="1" customWidth="1"/>
    <col min="3638" max="3638" width="3.44140625" style="95" customWidth="1"/>
    <col min="3639" max="3639" width="5.109375" style="95" customWidth="1"/>
    <col min="3640" max="3640" width="6.5546875" style="95" customWidth="1"/>
    <col min="3641" max="3641" width="5.77734375" style="95" customWidth="1"/>
    <col min="3642" max="3642" width="6.33203125" style="95" customWidth="1"/>
    <col min="3643" max="3643" width="3.44140625" style="95" customWidth="1"/>
    <col min="3644" max="3644" width="6.33203125" style="95" customWidth="1"/>
    <col min="3645" max="3645" width="6" style="95" customWidth="1"/>
    <col min="3646" max="3646" width="5.77734375" style="95" customWidth="1"/>
    <col min="3647" max="3647" width="3.77734375" style="95" customWidth="1"/>
    <col min="3648" max="3648" width="4.109375" style="95" customWidth="1"/>
    <col min="3649" max="3649" width="6.21875" style="95" customWidth="1"/>
    <col min="3650" max="3650" width="6" style="95" customWidth="1"/>
    <col min="3651" max="3840" width="8.88671875" style="95"/>
    <col min="3841" max="3841" width="3.77734375" style="95" customWidth="1"/>
    <col min="3842" max="3842" width="18.21875" style="95" bestFit="1" customWidth="1"/>
    <col min="3843" max="3843" width="63.109375" style="95" customWidth="1"/>
    <col min="3844" max="3844" width="20.5546875" style="95" bestFit="1" customWidth="1"/>
    <col min="3845" max="3845" width="11.33203125" style="95" bestFit="1" customWidth="1"/>
    <col min="3846" max="3846" width="4.6640625" style="95" customWidth="1"/>
    <col min="3847" max="3847" width="5.109375" style="95" customWidth="1"/>
    <col min="3848" max="3848" width="6.77734375" style="95" customWidth="1"/>
    <col min="3849" max="3849" width="4.5546875" style="95" customWidth="1"/>
    <col min="3850" max="3850" width="71" style="95" bestFit="1" customWidth="1"/>
    <col min="3851" max="3851" width="6.5546875" style="95" customWidth="1"/>
    <col min="3852" max="3852" width="4.88671875" style="95" customWidth="1"/>
    <col min="3853" max="3854" width="5.88671875" style="95" customWidth="1"/>
    <col min="3855" max="3856" width="5.21875" style="95" customWidth="1"/>
    <col min="3857" max="3857" width="7.44140625" style="95" customWidth="1"/>
    <col min="3858" max="3858" width="6.33203125" style="95" customWidth="1"/>
    <col min="3859" max="3859" width="7.44140625" style="95" customWidth="1"/>
    <col min="3860" max="3860" width="5.5546875" style="95" customWidth="1"/>
    <col min="3861" max="3861" width="5.6640625" style="95" customWidth="1"/>
    <col min="3862" max="3862" width="5.77734375" style="95" customWidth="1"/>
    <col min="3863" max="3863" width="4.6640625" style="95" customWidth="1"/>
    <col min="3864" max="3864" width="5" style="95" customWidth="1"/>
    <col min="3865" max="3865" width="4.6640625" style="95" customWidth="1"/>
    <col min="3866" max="3866" width="5.109375" style="95" customWidth="1"/>
    <col min="3867" max="3867" width="5.6640625" style="95" customWidth="1"/>
    <col min="3868" max="3868" width="4.33203125" style="95" customWidth="1"/>
    <col min="3869" max="3869" width="4.77734375" style="95" customWidth="1"/>
    <col min="3870" max="3870" width="3.5546875" style="95" customWidth="1"/>
    <col min="3871" max="3871" width="5.109375" style="95" customWidth="1"/>
    <col min="3872" max="3872" width="5" style="95" customWidth="1"/>
    <col min="3873" max="3873" width="4.44140625" style="95" customWidth="1"/>
    <col min="3874" max="3874" width="4.88671875" style="95" customWidth="1"/>
    <col min="3875" max="3875" width="10.109375" style="95" bestFit="1" customWidth="1"/>
    <col min="3876" max="3876" width="4.88671875" style="95" customWidth="1"/>
    <col min="3877" max="3877" width="19.109375" style="95" bestFit="1" customWidth="1"/>
    <col min="3878" max="3878" width="12.6640625" style="95" bestFit="1" customWidth="1"/>
    <col min="3879" max="3879" width="3.21875" style="95" customWidth="1"/>
    <col min="3880" max="3880" width="5.109375" style="95" customWidth="1"/>
    <col min="3881" max="3881" width="5.21875" style="95" customWidth="1"/>
    <col min="3882" max="3882" width="18.5546875" style="95" customWidth="1"/>
    <col min="3883" max="3883" width="9.6640625" style="95" bestFit="1" customWidth="1"/>
    <col min="3884" max="3884" width="4" style="95" customWidth="1"/>
    <col min="3885" max="3885" width="5.21875" style="95" customWidth="1"/>
    <col min="3886" max="3886" width="6" style="95" customWidth="1"/>
    <col min="3887" max="3887" width="16.5546875" style="95" customWidth="1"/>
    <col min="3888" max="3888" width="9.6640625" style="95" bestFit="1" customWidth="1"/>
    <col min="3889" max="3890" width="4.88671875" style="95" customWidth="1"/>
    <col min="3891" max="3891" width="6" style="95" customWidth="1"/>
    <col min="3892" max="3892" width="15.21875" style="95" bestFit="1" customWidth="1"/>
    <col min="3893" max="3893" width="9.6640625" style="95" bestFit="1" customWidth="1"/>
    <col min="3894" max="3894" width="3.44140625" style="95" customWidth="1"/>
    <col min="3895" max="3895" width="5.109375" style="95" customWidth="1"/>
    <col min="3896" max="3896" width="6.5546875" style="95" customWidth="1"/>
    <col min="3897" max="3897" width="5.77734375" style="95" customWidth="1"/>
    <col min="3898" max="3898" width="6.33203125" style="95" customWidth="1"/>
    <col min="3899" max="3899" width="3.44140625" style="95" customWidth="1"/>
    <col min="3900" max="3900" width="6.33203125" style="95" customWidth="1"/>
    <col min="3901" max="3901" width="6" style="95" customWidth="1"/>
    <col min="3902" max="3902" width="5.77734375" style="95" customWidth="1"/>
    <col min="3903" max="3903" width="3.77734375" style="95" customWidth="1"/>
    <col min="3904" max="3904" width="4.109375" style="95" customWidth="1"/>
    <col min="3905" max="3905" width="6.21875" style="95" customWidth="1"/>
    <col min="3906" max="3906" width="6" style="95" customWidth="1"/>
    <col min="3907" max="4096" width="8.88671875" style="95"/>
    <col min="4097" max="4097" width="3.77734375" style="95" customWidth="1"/>
    <col min="4098" max="4098" width="18.21875" style="95" bestFit="1" customWidth="1"/>
    <col min="4099" max="4099" width="63.109375" style="95" customWidth="1"/>
    <col min="4100" max="4100" width="20.5546875" style="95" bestFit="1" customWidth="1"/>
    <col min="4101" max="4101" width="11.33203125" style="95" bestFit="1" customWidth="1"/>
    <col min="4102" max="4102" width="4.6640625" style="95" customWidth="1"/>
    <col min="4103" max="4103" width="5.109375" style="95" customWidth="1"/>
    <col min="4104" max="4104" width="6.77734375" style="95" customWidth="1"/>
    <col min="4105" max="4105" width="4.5546875" style="95" customWidth="1"/>
    <col min="4106" max="4106" width="71" style="95" bestFit="1" customWidth="1"/>
    <col min="4107" max="4107" width="6.5546875" style="95" customWidth="1"/>
    <col min="4108" max="4108" width="4.88671875" style="95" customWidth="1"/>
    <col min="4109" max="4110" width="5.88671875" style="95" customWidth="1"/>
    <col min="4111" max="4112" width="5.21875" style="95" customWidth="1"/>
    <col min="4113" max="4113" width="7.44140625" style="95" customWidth="1"/>
    <col min="4114" max="4114" width="6.33203125" style="95" customWidth="1"/>
    <col min="4115" max="4115" width="7.44140625" style="95" customWidth="1"/>
    <col min="4116" max="4116" width="5.5546875" style="95" customWidth="1"/>
    <col min="4117" max="4117" width="5.6640625" style="95" customWidth="1"/>
    <col min="4118" max="4118" width="5.77734375" style="95" customWidth="1"/>
    <col min="4119" max="4119" width="4.6640625" style="95" customWidth="1"/>
    <col min="4120" max="4120" width="5" style="95" customWidth="1"/>
    <col min="4121" max="4121" width="4.6640625" style="95" customWidth="1"/>
    <col min="4122" max="4122" width="5.109375" style="95" customWidth="1"/>
    <col min="4123" max="4123" width="5.6640625" style="95" customWidth="1"/>
    <col min="4124" max="4124" width="4.33203125" style="95" customWidth="1"/>
    <col min="4125" max="4125" width="4.77734375" style="95" customWidth="1"/>
    <col min="4126" max="4126" width="3.5546875" style="95" customWidth="1"/>
    <col min="4127" max="4127" width="5.109375" style="95" customWidth="1"/>
    <col min="4128" max="4128" width="5" style="95" customWidth="1"/>
    <col min="4129" max="4129" width="4.44140625" style="95" customWidth="1"/>
    <col min="4130" max="4130" width="4.88671875" style="95" customWidth="1"/>
    <col min="4131" max="4131" width="10.109375" style="95" bestFit="1" customWidth="1"/>
    <col min="4132" max="4132" width="4.88671875" style="95" customWidth="1"/>
    <col min="4133" max="4133" width="19.109375" style="95" bestFit="1" customWidth="1"/>
    <col min="4134" max="4134" width="12.6640625" style="95" bestFit="1" customWidth="1"/>
    <col min="4135" max="4135" width="3.21875" style="95" customWidth="1"/>
    <col min="4136" max="4136" width="5.109375" style="95" customWidth="1"/>
    <col min="4137" max="4137" width="5.21875" style="95" customWidth="1"/>
    <col min="4138" max="4138" width="18.5546875" style="95" customWidth="1"/>
    <col min="4139" max="4139" width="9.6640625" style="95" bestFit="1" customWidth="1"/>
    <col min="4140" max="4140" width="4" style="95" customWidth="1"/>
    <col min="4141" max="4141" width="5.21875" style="95" customWidth="1"/>
    <col min="4142" max="4142" width="6" style="95" customWidth="1"/>
    <col min="4143" max="4143" width="16.5546875" style="95" customWidth="1"/>
    <col min="4144" max="4144" width="9.6640625" style="95" bestFit="1" customWidth="1"/>
    <col min="4145" max="4146" width="4.88671875" style="95" customWidth="1"/>
    <col min="4147" max="4147" width="6" style="95" customWidth="1"/>
    <col min="4148" max="4148" width="15.21875" style="95" bestFit="1" customWidth="1"/>
    <col min="4149" max="4149" width="9.6640625" style="95" bestFit="1" customWidth="1"/>
    <col min="4150" max="4150" width="3.44140625" style="95" customWidth="1"/>
    <col min="4151" max="4151" width="5.109375" style="95" customWidth="1"/>
    <col min="4152" max="4152" width="6.5546875" style="95" customWidth="1"/>
    <col min="4153" max="4153" width="5.77734375" style="95" customWidth="1"/>
    <col min="4154" max="4154" width="6.33203125" style="95" customWidth="1"/>
    <col min="4155" max="4155" width="3.44140625" style="95" customWidth="1"/>
    <col min="4156" max="4156" width="6.33203125" style="95" customWidth="1"/>
    <col min="4157" max="4157" width="6" style="95" customWidth="1"/>
    <col min="4158" max="4158" width="5.77734375" style="95" customWidth="1"/>
    <col min="4159" max="4159" width="3.77734375" style="95" customWidth="1"/>
    <col min="4160" max="4160" width="4.109375" style="95" customWidth="1"/>
    <col min="4161" max="4161" width="6.21875" style="95" customWidth="1"/>
    <col min="4162" max="4162" width="6" style="95" customWidth="1"/>
    <col min="4163" max="4352" width="8.88671875" style="95"/>
    <col min="4353" max="4353" width="3.77734375" style="95" customWidth="1"/>
    <col min="4354" max="4354" width="18.21875" style="95" bestFit="1" customWidth="1"/>
    <col min="4355" max="4355" width="63.109375" style="95" customWidth="1"/>
    <col min="4356" max="4356" width="20.5546875" style="95" bestFit="1" customWidth="1"/>
    <col min="4357" max="4357" width="11.33203125" style="95" bestFit="1" customWidth="1"/>
    <col min="4358" max="4358" width="4.6640625" style="95" customWidth="1"/>
    <col min="4359" max="4359" width="5.109375" style="95" customWidth="1"/>
    <col min="4360" max="4360" width="6.77734375" style="95" customWidth="1"/>
    <col min="4361" max="4361" width="4.5546875" style="95" customWidth="1"/>
    <col min="4362" max="4362" width="71" style="95" bestFit="1" customWidth="1"/>
    <col min="4363" max="4363" width="6.5546875" style="95" customWidth="1"/>
    <col min="4364" max="4364" width="4.88671875" style="95" customWidth="1"/>
    <col min="4365" max="4366" width="5.88671875" style="95" customWidth="1"/>
    <col min="4367" max="4368" width="5.21875" style="95" customWidth="1"/>
    <col min="4369" max="4369" width="7.44140625" style="95" customWidth="1"/>
    <col min="4370" max="4370" width="6.33203125" style="95" customWidth="1"/>
    <col min="4371" max="4371" width="7.44140625" style="95" customWidth="1"/>
    <col min="4372" max="4372" width="5.5546875" style="95" customWidth="1"/>
    <col min="4373" max="4373" width="5.6640625" style="95" customWidth="1"/>
    <col min="4374" max="4374" width="5.77734375" style="95" customWidth="1"/>
    <col min="4375" max="4375" width="4.6640625" style="95" customWidth="1"/>
    <col min="4376" max="4376" width="5" style="95" customWidth="1"/>
    <col min="4377" max="4377" width="4.6640625" style="95" customWidth="1"/>
    <col min="4378" max="4378" width="5.109375" style="95" customWidth="1"/>
    <col min="4379" max="4379" width="5.6640625" style="95" customWidth="1"/>
    <col min="4380" max="4380" width="4.33203125" style="95" customWidth="1"/>
    <col min="4381" max="4381" width="4.77734375" style="95" customWidth="1"/>
    <col min="4382" max="4382" width="3.5546875" style="95" customWidth="1"/>
    <col min="4383" max="4383" width="5.109375" style="95" customWidth="1"/>
    <col min="4384" max="4384" width="5" style="95" customWidth="1"/>
    <col min="4385" max="4385" width="4.44140625" style="95" customWidth="1"/>
    <col min="4386" max="4386" width="4.88671875" style="95" customWidth="1"/>
    <col min="4387" max="4387" width="10.109375" style="95" bestFit="1" customWidth="1"/>
    <col min="4388" max="4388" width="4.88671875" style="95" customWidth="1"/>
    <col min="4389" max="4389" width="19.109375" style="95" bestFit="1" customWidth="1"/>
    <col min="4390" max="4390" width="12.6640625" style="95" bestFit="1" customWidth="1"/>
    <col min="4391" max="4391" width="3.21875" style="95" customWidth="1"/>
    <col min="4392" max="4392" width="5.109375" style="95" customWidth="1"/>
    <col min="4393" max="4393" width="5.21875" style="95" customWidth="1"/>
    <col min="4394" max="4394" width="18.5546875" style="95" customWidth="1"/>
    <col min="4395" max="4395" width="9.6640625" style="95" bestFit="1" customWidth="1"/>
    <col min="4396" max="4396" width="4" style="95" customWidth="1"/>
    <col min="4397" max="4397" width="5.21875" style="95" customWidth="1"/>
    <col min="4398" max="4398" width="6" style="95" customWidth="1"/>
    <col min="4399" max="4399" width="16.5546875" style="95" customWidth="1"/>
    <col min="4400" max="4400" width="9.6640625" style="95" bestFit="1" customWidth="1"/>
    <col min="4401" max="4402" width="4.88671875" style="95" customWidth="1"/>
    <col min="4403" max="4403" width="6" style="95" customWidth="1"/>
    <col min="4404" max="4404" width="15.21875" style="95" bestFit="1" customWidth="1"/>
    <col min="4405" max="4405" width="9.6640625" style="95" bestFit="1" customWidth="1"/>
    <col min="4406" max="4406" width="3.44140625" style="95" customWidth="1"/>
    <col min="4407" max="4407" width="5.109375" style="95" customWidth="1"/>
    <col min="4408" max="4408" width="6.5546875" style="95" customWidth="1"/>
    <col min="4409" max="4409" width="5.77734375" style="95" customWidth="1"/>
    <col min="4410" max="4410" width="6.33203125" style="95" customWidth="1"/>
    <col min="4411" max="4411" width="3.44140625" style="95" customWidth="1"/>
    <col min="4412" max="4412" width="6.33203125" style="95" customWidth="1"/>
    <col min="4413" max="4413" width="6" style="95" customWidth="1"/>
    <col min="4414" max="4414" width="5.77734375" style="95" customWidth="1"/>
    <col min="4415" max="4415" width="3.77734375" style="95" customWidth="1"/>
    <col min="4416" max="4416" width="4.109375" style="95" customWidth="1"/>
    <col min="4417" max="4417" width="6.21875" style="95" customWidth="1"/>
    <col min="4418" max="4418" width="6" style="95" customWidth="1"/>
    <col min="4419" max="4608" width="8.88671875" style="95"/>
    <col min="4609" max="4609" width="3.77734375" style="95" customWidth="1"/>
    <col min="4610" max="4610" width="18.21875" style="95" bestFit="1" customWidth="1"/>
    <col min="4611" max="4611" width="63.109375" style="95" customWidth="1"/>
    <col min="4612" max="4612" width="20.5546875" style="95" bestFit="1" customWidth="1"/>
    <col min="4613" max="4613" width="11.33203125" style="95" bestFit="1" customWidth="1"/>
    <col min="4614" max="4614" width="4.6640625" style="95" customWidth="1"/>
    <col min="4615" max="4615" width="5.109375" style="95" customWidth="1"/>
    <col min="4616" max="4616" width="6.77734375" style="95" customWidth="1"/>
    <col min="4617" max="4617" width="4.5546875" style="95" customWidth="1"/>
    <col min="4618" max="4618" width="71" style="95" bestFit="1" customWidth="1"/>
    <col min="4619" max="4619" width="6.5546875" style="95" customWidth="1"/>
    <col min="4620" max="4620" width="4.88671875" style="95" customWidth="1"/>
    <col min="4621" max="4622" width="5.88671875" style="95" customWidth="1"/>
    <col min="4623" max="4624" width="5.21875" style="95" customWidth="1"/>
    <col min="4625" max="4625" width="7.44140625" style="95" customWidth="1"/>
    <col min="4626" max="4626" width="6.33203125" style="95" customWidth="1"/>
    <col min="4627" max="4627" width="7.44140625" style="95" customWidth="1"/>
    <col min="4628" max="4628" width="5.5546875" style="95" customWidth="1"/>
    <col min="4629" max="4629" width="5.6640625" style="95" customWidth="1"/>
    <col min="4630" max="4630" width="5.77734375" style="95" customWidth="1"/>
    <col min="4631" max="4631" width="4.6640625" style="95" customWidth="1"/>
    <col min="4632" max="4632" width="5" style="95" customWidth="1"/>
    <col min="4633" max="4633" width="4.6640625" style="95" customWidth="1"/>
    <col min="4634" max="4634" width="5.109375" style="95" customWidth="1"/>
    <col min="4635" max="4635" width="5.6640625" style="95" customWidth="1"/>
    <col min="4636" max="4636" width="4.33203125" style="95" customWidth="1"/>
    <col min="4637" max="4637" width="4.77734375" style="95" customWidth="1"/>
    <col min="4638" max="4638" width="3.5546875" style="95" customWidth="1"/>
    <col min="4639" max="4639" width="5.109375" style="95" customWidth="1"/>
    <col min="4640" max="4640" width="5" style="95" customWidth="1"/>
    <col min="4641" max="4641" width="4.44140625" style="95" customWidth="1"/>
    <col min="4642" max="4642" width="4.88671875" style="95" customWidth="1"/>
    <col min="4643" max="4643" width="10.109375" style="95" bestFit="1" customWidth="1"/>
    <col min="4644" max="4644" width="4.88671875" style="95" customWidth="1"/>
    <col min="4645" max="4645" width="19.109375" style="95" bestFit="1" customWidth="1"/>
    <col min="4646" max="4646" width="12.6640625" style="95" bestFit="1" customWidth="1"/>
    <col min="4647" max="4647" width="3.21875" style="95" customWidth="1"/>
    <col min="4648" max="4648" width="5.109375" style="95" customWidth="1"/>
    <col min="4649" max="4649" width="5.21875" style="95" customWidth="1"/>
    <col min="4650" max="4650" width="18.5546875" style="95" customWidth="1"/>
    <col min="4651" max="4651" width="9.6640625" style="95" bestFit="1" customWidth="1"/>
    <col min="4652" max="4652" width="4" style="95" customWidth="1"/>
    <col min="4653" max="4653" width="5.21875" style="95" customWidth="1"/>
    <col min="4654" max="4654" width="6" style="95" customWidth="1"/>
    <col min="4655" max="4655" width="16.5546875" style="95" customWidth="1"/>
    <col min="4656" max="4656" width="9.6640625" style="95" bestFit="1" customWidth="1"/>
    <col min="4657" max="4658" width="4.88671875" style="95" customWidth="1"/>
    <col min="4659" max="4659" width="6" style="95" customWidth="1"/>
    <col min="4660" max="4660" width="15.21875" style="95" bestFit="1" customWidth="1"/>
    <col min="4661" max="4661" width="9.6640625" style="95" bestFit="1" customWidth="1"/>
    <col min="4662" max="4662" width="3.44140625" style="95" customWidth="1"/>
    <col min="4663" max="4663" width="5.109375" style="95" customWidth="1"/>
    <col min="4664" max="4664" width="6.5546875" style="95" customWidth="1"/>
    <col min="4665" max="4665" width="5.77734375" style="95" customWidth="1"/>
    <col min="4666" max="4666" width="6.33203125" style="95" customWidth="1"/>
    <col min="4667" max="4667" width="3.44140625" style="95" customWidth="1"/>
    <col min="4668" max="4668" width="6.33203125" style="95" customWidth="1"/>
    <col min="4669" max="4669" width="6" style="95" customWidth="1"/>
    <col min="4670" max="4670" width="5.77734375" style="95" customWidth="1"/>
    <col min="4671" max="4671" width="3.77734375" style="95" customWidth="1"/>
    <col min="4672" max="4672" width="4.109375" style="95" customWidth="1"/>
    <col min="4673" max="4673" width="6.21875" style="95" customWidth="1"/>
    <col min="4674" max="4674" width="6" style="95" customWidth="1"/>
    <col min="4675" max="4864" width="8.88671875" style="95"/>
    <col min="4865" max="4865" width="3.77734375" style="95" customWidth="1"/>
    <col min="4866" max="4866" width="18.21875" style="95" bestFit="1" customWidth="1"/>
    <col min="4867" max="4867" width="63.109375" style="95" customWidth="1"/>
    <col min="4868" max="4868" width="20.5546875" style="95" bestFit="1" customWidth="1"/>
    <col min="4869" max="4869" width="11.33203125" style="95" bestFit="1" customWidth="1"/>
    <col min="4870" max="4870" width="4.6640625" style="95" customWidth="1"/>
    <col min="4871" max="4871" width="5.109375" style="95" customWidth="1"/>
    <col min="4872" max="4872" width="6.77734375" style="95" customWidth="1"/>
    <col min="4873" max="4873" width="4.5546875" style="95" customWidth="1"/>
    <col min="4874" max="4874" width="71" style="95" bestFit="1" customWidth="1"/>
    <col min="4875" max="4875" width="6.5546875" style="95" customWidth="1"/>
    <col min="4876" max="4876" width="4.88671875" style="95" customWidth="1"/>
    <col min="4877" max="4878" width="5.88671875" style="95" customWidth="1"/>
    <col min="4879" max="4880" width="5.21875" style="95" customWidth="1"/>
    <col min="4881" max="4881" width="7.44140625" style="95" customWidth="1"/>
    <col min="4882" max="4882" width="6.33203125" style="95" customWidth="1"/>
    <col min="4883" max="4883" width="7.44140625" style="95" customWidth="1"/>
    <col min="4884" max="4884" width="5.5546875" style="95" customWidth="1"/>
    <col min="4885" max="4885" width="5.6640625" style="95" customWidth="1"/>
    <col min="4886" max="4886" width="5.77734375" style="95" customWidth="1"/>
    <col min="4887" max="4887" width="4.6640625" style="95" customWidth="1"/>
    <col min="4888" max="4888" width="5" style="95" customWidth="1"/>
    <col min="4889" max="4889" width="4.6640625" style="95" customWidth="1"/>
    <col min="4890" max="4890" width="5.109375" style="95" customWidth="1"/>
    <col min="4891" max="4891" width="5.6640625" style="95" customWidth="1"/>
    <col min="4892" max="4892" width="4.33203125" style="95" customWidth="1"/>
    <col min="4893" max="4893" width="4.77734375" style="95" customWidth="1"/>
    <col min="4894" max="4894" width="3.5546875" style="95" customWidth="1"/>
    <col min="4895" max="4895" width="5.109375" style="95" customWidth="1"/>
    <col min="4896" max="4896" width="5" style="95" customWidth="1"/>
    <col min="4897" max="4897" width="4.44140625" style="95" customWidth="1"/>
    <col min="4898" max="4898" width="4.88671875" style="95" customWidth="1"/>
    <col min="4899" max="4899" width="10.109375" style="95" bestFit="1" customWidth="1"/>
    <col min="4900" max="4900" width="4.88671875" style="95" customWidth="1"/>
    <col min="4901" max="4901" width="19.109375" style="95" bestFit="1" customWidth="1"/>
    <col min="4902" max="4902" width="12.6640625" style="95" bestFit="1" customWidth="1"/>
    <col min="4903" max="4903" width="3.21875" style="95" customWidth="1"/>
    <col min="4904" max="4904" width="5.109375" style="95" customWidth="1"/>
    <col min="4905" max="4905" width="5.21875" style="95" customWidth="1"/>
    <col min="4906" max="4906" width="18.5546875" style="95" customWidth="1"/>
    <col min="4907" max="4907" width="9.6640625" style="95" bestFit="1" customWidth="1"/>
    <col min="4908" max="4908" width="4" style="95" customWidth="1"/>
    <col min="4909" max="4909" width="5.21875" style="95" customWidth="1"/>
    <col min="4910" max="4910" width="6" style="95" customWidth="1"/>
    <col min="4911" max="4911" width="16.5546875" style="95" customWidth="1"/>
    <col min="4912" max="4912" width="9.6640625" style="95" bestFit="1" customWidth="1"/>
    <col min="4913" max="4914" width="4.88671875" style="95" customWidth="1"/>
    <col min="4915" max="4915" width="6" style="95" customWidth="1"/>
    <col min="4916" max="4916" width="15.21875" style="95" bestFit="1" customWidth="1"/>
    <col min="4917" max="4917" width="9.6640625" style="95" bestFit="1" customWidth="1"/>
    <col min="4918" max="4918" width="3.44140625" style="95" customWidth="1"/>
    <col min="4919" max="4919" width="5.109375" style="95" customWidth="1"/>
    <col min="4920" max="4920" width="6.5546875" style="95" customWidth="1"/>
    <col min="4921" max="4921" width="5.77734375" style="95" customWidth="1"/>
    <col min="4922" max="4922" width="6.33203125" style="95" customWidth="1"/>
    <col min="4923" max="4923" width="3.44140625" style="95" customWidth="1"/>
    <col min="4924" max="4924" width="6.33203125" style="95" customWidth="1"/>
    <col min="4925" max="4925" width="6" style="95" customWidth="1"/>
    <col min="4926" max="4926" width="5.77734375" style="95" customWidth="1"/>
    <col min="4927" max="4927" width="3.77734375" style="95" customWidth="1"/>
    <col min="4928" max="4928" width="4.109375" style="95" customWidth="1"/>
    <col min="4929" max="4929" width="6.21875" style="95" customWidth="1"/>
    <col min="4930" max="4930" width="6" style="95" customWidth="1"/>
    <col min="4931" max="5120" width="8.88671875" style="95"/>
    <col min="5121" max="5121" width="3.77734375" style="95" customWidth="1"/>
    <col min="5122" max="5122" width="18.21875" style="95" bestFit="1" customWidth="1"/>
    <col min="5123" max="5123" width="63.109375" style="95" customWidth="1"/>
    <col min="5124" max="5124" width="20.5546875" style="95" bestFit="1" customWidth="1"/>
    <col min="5125" max="5125" width="11.33203125" style="95" bestFit="1" customWidth="1"/>
    <col min="5126" max="5126" width="4.6640625" style="95" customWidth="1"/>
    <col min="5127" max="5127" width="5.109375" style="95" customWidth="1"/>
    <col min="5128" max="5128" width="6.77734375" style="95" customWidth="1"/>
    <col min="5129" max="5129" width="4.5546875" style="95" customWidth="1"/>
    <col min="5130" max="5130" width="71" style="95" bestFit="1" customWidth="1"/>
    <col min="5131" max="5131" width="6.5546875" style="95" customWidth="1"/>
    <col min="5132" max="5132" width="4.88671875" style="95" customWidth="1"/>
    <col min="5133" max="5134" width="5.88671875" style="95" customWidth="1"/>
    <col min="5135" max="5136" width="5.21875" style="95" customWidth="1"/>
    <col min="5137" max="5137" width="7.44140625" style="95" customWidth="1"/>
    <col min="5138" max="5138" width="6.33203125" style="95" customWidth="1"/>
    <col min="5139" max="5139" width="7.44140625" style="95" customWidth="1"/>
    <col min="5140" max="5140" width="5.5546875" style="95" customWidth="1"/>
    <col min="5141" max="5141" width="5.6640625" style="95" customWidth="1"/>
    <col min="5142" max="5142" width="5.77734375" style="95" customWidth="1"/>
    <col min="5143" max="5143" width="4.6640625" style="95" customWidth="1"/>
    <col min="5144" max="5144" width="5" style="95" customWidth="1"/>
    <col min="5145" max="5145" width="4.6640625" style="95" customWidth="1"/>
    <col min="5146" max="5146" width="5.109375" style="95" customWidth="1"/>
    <col min="5147" max="5147" width="5.6640625" style="95" customWidth="1"/>
    <col min="5148" max="5148" width="4.33203125" style="95" customWidth="1"/>
    <col min="5149" max="5149" width="4.77734375" style="95" customWidth="1"/>
    <col min="5150" max="5150" width="3.5546875" style="95" customWidth="1"/>
    <col min="5151" max="5151" width="5.109375" style="95" customWidth="1"/>
    <col min="5152" max="5152" width="5" style="95" customWidth="1"/>
    <col min="5153" max="5153" width="4.44140625" style="95" customWidth="1"/>
    <col min="5154" max="5154" width="4.88671875" style="95" customWidth="1"/>
    <col min="5155" max="5155" width="10.109375" style="95" bestFit="1" customWidth="1"/>
    <col min="5156" max="5156" width="4.88671875" style="95" customWidth="1"/>
    <col min="5157" max="5157" width="19.109375" style="95" bestFit="1" customWidth="1"/>
    <col min="5158" max="5158" width="12.6640625" style="95" bestFit="1" customWidth="1"/>
    <col min="5159" max="5159" width="3.21875" style="95" customWidth="1"/>
    <col min="5160" max="5160" width="5.109375" style="95" customWidth="1"/>
    <col min="5161" max="5161" width="5.21875" style="95" customWidth="1"/>
    <col min="5162" max="5162" width="18.5546875" style="95" customWidth="1"/>
    <col min="5163" max="5163" width="9.6640625" style="95" bestFit="1" customWidth="1"/>
    <col min="5164" max="5164" width="4" style="95" customWidth="1"/>
    <col min="5165" max="5165" width="5.21875" style="95" customWidth="1"/>
    <col min="5166" max="5166" width="6" style="95" customWidth="1"/>
    <col min="5167" max="5167" width="16.5546875" style="95" customWidth="1"/>
    <col min="5168" max="5168" width="9.6640625" style="95" bestFit="1" customWidth="1"/>
    <col min="5169" max="5170" width="4.88671875" style="95" customWidth="1"/>
    <col min="5171" max="5171" width="6" style="95" customWidth="1"/>
    <col min="5172" max="5172" width="15.21875" style="95" bestFit="1" customWidth="1"/>
    <col min="5173" max="5173" width="9.6640625" style="95" bestFit="1" customWidth="1"/>
    <col min="5174" max="5174" width="3.44140625" style="95" customWidth="1"/>
    <col min="5175" max="5175" width="5.109375" style="95" customWidth="1"/>
    <col min="5176" max="5176" width="6.5546875" style="95" customWidth="1"/>
    <col min="5177" max="5177" width="5.77734375" style="95" customWidth="1"/>
    <col min="5178" max="5178" width="6.33203125" style="95" customWidth="1"/>
    <col min="5179" max="5179" width="3.44140625" style="95" customWidth="1"/>
    <col min="5180" max="5180" width="6.33203125" style="95" customWidth="1"/>
    <col min="5181" max="5181" width="6" style="95" customWidth="1"/>
    <col min="5182" max="5182" width="5.77734375" style="95" customWidth="1"/>
    <col min="5183" max="5183" width="3.77734375" style="95" customWidth="1"/>
    <col min="5184" max="5184" width="4.109375" style="95" customWidth="1"/>
    <col min="5185" max="5185" width="6.21875" style="95" customWidth="1"/>
    <col min="5186" max="5186" width="6" style="95" customWidth="1"/>
    <col min="5187" max="5376" width="8.88671875" style="95"/>
    <col min="5377" max="5377" width="3.77734375" style="95" customWidth="1"/>
    <col min="5378" max="5378" width="18.21875" style="95" bestFit="1" customWidth="1"/>
    <col min="5379" max="5379" width="63.109375" style="95" customWidth="1"/>
    <col min="5380" max="5380" width="20.5546875" style="95" bestFit="1" customWidth="1"/>
    <col min="5381" max="5381" width="11.33203125" style="95" bestFit="1" customWidth="1"/>
    <col min="5382" max="5382" width="4.6640625" style="95" customWidth="1"/>
    <col min="5383" max="5383" width="5.109375" style="95" customWidth="1"/>
    <col min="5384" max="5384" width="6.77734375" style="95" customWidth="1"/>
    <col min="5385" max="5385" width="4.5546875" style="95" customWidth="1"/>
    <col min="5386" max="5386" width="71" style="95" bestFit="1" customWidth="1"/>
    <col min="5387" max="5387" width="6.5546875" style="95" customWidth="1"/>
    <col min="5388" max="5388" width="4.88671875" style="95" customWidth="1"/>
    <col min="5389" max="5390" width="5.88671875" style="95" customWidth="1"/>
    <col min="5391" max="5392" width="5.21875" style="95" customWidth="1"/>
    <col min="5393" max="5393" width="7.44140625" style="95" customWidth="1"/>
    <col min="5394" max="5394" width="6.33203125" style="95" customWidth="1"/>
    <col min="5395" max="5395" width="7.44140625" style="95" customWidth="1"/>
    <col min="5396" max="5396" width="5.5546875" style="95" customWidth="1"/>
    <col min="5397" max="5397" width="5.6640625" style="95" customWidth="1"/>
    <col min="5398" max="5398" width="5.77734375" style="95" customWidth="1"/>
    <col min="5399" max="5399" width="4.6640625" style="95" customWidth="1"/>
    <col min="5400" max="5400" width="5" style="95" customWidth="1"/>
    <col min="5401" max="5401" width="4.6640625" style="95" customWidth="1"/>
    <col min="5402" max="5402" width="5.109375" style="95" customWidth="1"/>
    <col min="5403" max="5403" width="5.6640625" style="95" customWidth="1"/>
    <col min="5404" max="5404" width="4.33203125" style="95" customWidth="1"/>
    <col min="5405" max="5405" width="4.77734375" style="95" customWidth="1"/>
    <col min="5406" max="5406" width="3.5546875" style="95" customWidth="1"/>
    <col min="5407" max="5407" width="5.109375" style="95" customWidth="1"/>
    <col min="5408" max="5408" width="5" style="95" customWidth="1"/>
    <col min="5409" max="5409" width="4.44140625" style="95" customWidth="1"/>
    <col min="5410" max="5410" width="4.88671875" style="95" customWidth="1"/>
    <col min="5411" max="5411" width="10.109375" style="95" bestFit="1" customWidth="1"/>
    <col min="5412" max="5412" width="4.88671875" style="95" customWidth="1"/>
    <col min="5413" max="5413" width="19.109375" style="95" bestFit="1" customWidth="1"/>
    <col min="5414" max="5414" width="12.6640625" style="95" bestFit="1" customWidth="1"/>
    <col min="5415" max="5415" width="3.21875" style="95" customWidth="1"/>
    <col min="5416" max="5416" width="5.109375" style="95" customWidth="1"/>
    <col min="5417" max="5417" width="5.21875" style="95" customWidth="1"/>
    <col min="5418" max="5418" width="18.5546875" style="95" customWidth="1"/>
    <col min="5419" max="5419" width="9.6640625" style="95" bestFit="1" customWidth="1"/>
    <col min="5420" max="5420" width="4" style="95" customWidth="1"/>
    <col min="5421" max="5421" width="5.21875" style="95" customWidth="1"/>
    <col min="5422" max="5422" width="6" style="95" customWidth="1"/>
    <col min="5423" max="5423" width="16.5546875" style="95" customWidth="1"/>
    <col min="5424" max="5424" width="9.6640625" style="95" bestFit="1" customWidth="1"/>
    <col min="5425" max="5426" width="4.88671875" style="95" customWidth="1"/>
    <col min="5427" max="5427" width="6" style="95" customWidth="1"/>
    <col min="5428" max="5428" width="15.21875" style="95" bestFit="1" customWidth="1"/>
    <col min="5429" max="5429" width="9.6640625" style="95" bestFit="1" customWidth="1"/>
    <col min="5430" max="5430" width="3.44140625" style="95" customWidth="1"/>
    <col min="5431" max="5431" width="5.109375" style="95" customWidth="1"/>
    <col min="5432" max="5432" width="6.5546875" style="95" customWidth="1"/>
    <col min="5433" max="5433" width="5.77734375" style="95" customWidth="1"/>
    <col min="5434" max="5434" width="6.33203125" style="95" customWidth="1"/>
    <col min="5435" max="5435" width="3.44140625" style="95" customWidth="1"/>
    <col min="5436" max="5436" width="6.33203125" style="95" customWidth="1"/>
    <col min="5437" max="5437" width="6" style="95" customWidth="1"/>
    <col min="5438" max="5438" width="5.77734375" style="95" customWidth="1"/>
    <col min="5439" max="5439" width="3.77734375" style="95" customWidth="1"/>
    <col min="5440" max="5440" width="4.109375" style="95" customWidth="1"/>
    <col min="5441" max="5441" width="6.21875" style="95" customWidth="1"/>
    <col min="5442" max="5442" width="6" style="95" customWidth="1"/>
    <col min="5443" max="5632" width="8.88671875" style="95"/>
    <col min="5633" max="5633" width="3.77734375" style="95" customWidth="1"/>
    <col min="5634" max="5634" width="18.21875" style="95" bestFit="1" customWidth="1"/>
    <col min="5635" max="5635" width="63.109375" style="95" customWidth="1"/>
    <col min="5636" max="5636" width="20.5546875" style="95" bestFit="1" customWidth="1"/>
    <col min="5637" max="5637" width="11.33203125" style="95" bestFit="1" customWidth="1"/>
    <col min="5638" max="5638" width="4.6640625" style="95" customWidth="1"/>
    <col min="5639" max="5639" width="5.109375" style="95" customWidth="1"/>
    <col min="5640" max="5640" width="6.77734375" style="95" customWidth="1"/>
    <col min="5641" max="5641" width="4.5546875" style="95" customWidth="1"/>
    <col min="5642" max="5642" width="71" style="95" bestFit="1" customWidth="1"/>
    <col min="5643" max="5643" width="6.5546875" style="95" customWidth="1"/>
    <col min="5644" max="5644" width="4.88671875" style="95" customWidth="1"/>
    <col min="5645" max="5646" width="5.88671875" style="95" customWidth="1"/>
    <col min="5647" max="5648" width="5.21875" style="95" customWidth="1"/>
    <col min="5649" max="5649" width="7.44140625" style="95" customWidth="1"/>
    <col min="5650" max="5650" width="6.33203125" style="95" customWidth="1"/>
    <col min="5651" max="5651" width="7.44140625" style="95" customWidth="1"/>
    <col min="5652" max="5652" width="5.5546875" style="95" customWidth="1"/>
    <col min="5653" max="5653" width="5.6640625" style="95" customWidth="1"/>
    <col min="5654" max="5654" width="5.77734375" style="95" customWidth="1"/>
    <col min="5655" max="5655" width="4.6640625" style="95" customWidth="1"/>
    <col min="5656" max="5656" width="5" style="95" customWidth="1"/>
    <col min="5657" max="5657" width="4.6640625" style="95" customWidth="1"/>
    <col min="5658" max="5658" width="5.109375" style="95" customWidth="1"/>
    <col min="5659" max="5659" width="5.6640625" style="95" customWidth="1"/>
    <col min="5660" max="5660" width="4.33203125" style="95" customWidth="1"/>
    <col min="5661" max="5661" width="4.77734375" style="95" customWidth="1"/>
    <col min="5662" max="5662" width="3.5546875" style="95" customWidth="1"/>
    <col min="5663" max="5663" width="5.109375" style="95" customWidth="1"/>
    <col min="5664" max="5664" width="5" style="95" customWidth="1"/>
    <col min="5665" max="5665" width="4.44140625" style="95" customWidth="1"/>
    <col min="5666" max="5666" width="4.88671875" style="95" customWidth="1"/>
    <col min="5667" max="5667" width="10.109375" style="95" bestFit="1" customWidth="1"/>
    <col min="5668" max="5668" width="4.88671875" style="95" customWidth="1"/>
    <col min="5669" max="5669" width="19.109375" style="95" bestFit="1" customWidth="1"/>
    <col min="5670" max="5670" width="12.6640625" style="95" bestFit="1" customWidth="1"/>
    <col min="5671" max="5671" width="3.21875" style="95" customWidth="1"/>
    <col min="5672" max="5672" width="5.109375" style="95" customWidth="1"/>
    <col min="5673" max="5673" width="5.21875" style="95" customWidth="1"/>
    <col min="5674" max="5674" width="18.5546875" style="95" customWidth="1"/>
    <col min="5675" max="5675" width="9.6640625" style="95" bestFit="1" customWidth="1"/>
    <col min="5676" max="5676" width="4" style="95" customWidth="1"/>
    <col min="5677" max="5677" width="5.21875" style="95" customWidth="1"/>
    <col min="5678" max="5678" width="6" style="95" customWidth="1"/>
    <col min="5679" max="5679" width="16.5546875" style="95" customWidth="1"/>
    <col min="5680" max="5680" width="9.6640625" style="95" bestFit="1" customWidth="1"/>
    <col min="5681" max="5682" width="4.88671875" style="95" customWidth="1"/>
    <col min="5683" max="5683" width="6" style="95" customWidth="1"/>
    <col min="5684" max="5684" width="15.21875" style="95" bestFit="1" customWidth="1"/>
    <col min="5685" max="5685" width="9.6640625" style="95" bestFit="1" customWidth="1"/>
    <col min="5686" max="5686" width="3.44140625" style="95" customWidth="1"/>
    <col min="5687" max="5687" width="5.109375" style="95" customWidth="1"/>
    <col min="5688" max="5688" width="6.5546875" style="95" customWidth="1"/>
    <col min="5689" max="5689" width="5.77734375" style="95" customWidth="1"/>
    <col min="5690" max="5690" width="6.33203125" style="95" customWidth="1"/>
    <col min="5691" max="5691" width="3.44140625" style="95" customWidth="1"/>
    <col min="5692" max="5692" width="6.33203125" style="95" customWidth="1"/>
    <col min="5693" max="5693" width="6" style="95" customWidth="1"/>
    <col min="5694" max="5694" width="5.77734375" style="95" customWidth="1"/>
    <col min="5695" max="5695" width="3.77734375" style="95" customWidth="1"/>
    <col min="5696" max="5696" width="4.109375" style="95" customWidth="1"/>
    <col min="5697" max="5697" width="6.21875" style="95" customWidth="1"/>
    <col min="5698" max="5698" width="6" style="95" customWidth="1"/>
    <col min="5699" max="5888" width="8.88671875" style="95"/>
    <col min="5889" max="5889" width="3.77734375" style="95" customWidth="1"/>
    <col min="5890" max="5890" width="18.21875" style="95" bestFit="1" customWidth="1"/>
    <col min="5891" max="5891" width="63.109375" style="95" customWidth="1"/>
    <col min="5892" max="5892" width="20.5546875" style="95" bestFit="1" customWidth="1"/>
    <col min="5893" max="5893" width="11.33203125" style="95" bestFit="1" customWidth="1"/>
    <col min="5894" max="5894" width="4.6640625" style="95" customWidth="1"/>
    <col min="5895" max="5895" width="5.109375" style="95" customWidth="1"/>
    <col min="5896" max="5896" width="6.77734375" style="95" customWidth="1"/>
    <col min="5897" max="5897" width="4.5546875" style="95" customWidth="1"/>
    <col min="5898" max="5898" width="71" style="95" bestFit="1" customWidth="1"/>
    <col min="5899" max="5899" width="6.5546875" style="95" customWidth="1"/>
    <col min="5900" max="5900" width="4.88671875" style="95" customWidth="1"/>
    <col min="5901" max="5902" width="5.88671875" style="95" customWidth="1"/>
    <col min="5903" max="5904" width="5.21875" style="95" customWidth="1"/>
    <col min="5905" max="5905" width="7.44140625" style="95" customWidth="1"/>
    <col min="5906" max="5906" width="6.33203125" style="95" customWidth="1"/>
    <col min="5907" max="5907" width="7.44140625" style="95" customWidth="1"/>
    <col min="5908" max="5908" width="5.5546875" style="95" customWidth="1"/>
    <col min="5909" max="5909" width="5.6640625" style="95" customWidth="1"/>
    <col min="5910" max="5910" width="5.77734375" style="95" customWidth="1"/>
    <col min="5911" max="5911" width="4.6640625" style="95" customWidth="1"/>
    <col min="5912" max="5912" width="5" style="95" customWidth="1"/>
    <col min="5913" max="5913" width="4.6640625" style="95" customWidth="1"/>
    <col min="5914" max="5914" width="5.109375" style="95" customWidth="1"/>
    <col min="5915" max="5915" width="5.6640625" style="95" customWidth="1"/>
    <col min="5916" max="5916" width="4.33203125" style="95" customWidth="1"/>
    <col min="5917" max="5917" width="4.77734375" style="95" customWidth="1"/>
    <col min="5918" max="5918" width="3.5546875" style="95" customWidth="1"/>
    <col min="5919" max="5919" width="5.109375" style="95" customWidth="1"/>
    <col min="5920" max="5920" width="5" style="95" customWidth="1"/>
    <col min="5921" max="5921" width="4.44140625" style="95" customWidth="1"/>
    <col min="5922" max="5922" width="4.88671875" style="95" customWidth="1"/>
    <col min="5923" max="5923" width="10.109375" style="95" bestFit="1" customWidth="1"/>
    <col min="5924" max="5924" width="4.88671875" style="95" customWidth="1"/>
    <col min="5925" max="5925" width="19.109375" style="95" bestFit="1" customWidth="1"/>
    <col min="5926" max="5926" width="12.6640625" style="95" bestFit="1" customWidth="1"/>
    <col min="5927" max="5927" width="3.21875" style="95" customWidth="1"/>
    <col min="5928" max="5928" width="5.109375" style="95" customWidth="1"/>
    <col min="5929" max="5929" width="5.21875" style="95" customWidth="1"/>
    <col min="5930" max="5930" width="18.5546875" style="95" customWidth="1"/>
    <col min="5931" max="5931" width="9.6640625" style="95" bestFit="1" customWidth="1"/>
    <col min="5932" max="5932" width="4" style="95" customWidth="1"/>
    <col min="5933" max="5933" width="5.21875" style="95" customWidth="1"/>
    <col min="5934" max="5934" width="6" style="95" customWidth="1"/>
    <col min="5935" max="5935" width="16.5546875" style="95" customWidth="1"/>
    <col min="5936" max="5936" width="9.6640625" style="95" bestFit="1" customWidth="1"/>
    <col min="5937" max="5938" width="4.88671875" style="95" customWidth="1"/>
    <col min="5939" max="5939" width="6" style="95" customWidth="1"/>
    <col min="5940" max="5940" width="15.21875" style="95" bestFit="1" customWidth="1"/>
    <col min="5941" max="5941" width="9.6640625" style="95" bestFit="1" customWidth="1"/>
    <col min="5942" max="5942" width="3.44140625" style="95" customWidth="1"/>
    <col min="5943" max="5943" width="5.109375" style="95" customWidth="1"/>
    <col min="5944" max="5944" width="6.5546875" style="95" customWidth="1"/>
    <col min="5945" max="5945" width="5.77734375" style="95" customWidth="1"/>
    <col min="5946" max="5946" width="6.33203125" style="95" customWidth="1"/>
    <col min="5947" max="5947" width="3.44140625" style="95" customWidth="1"/>
    <col min="5948" max="5948" width="6.33203125" style="95" customWidth="1"/>
    <col min="5949" max="5949" width="6" style="95" customWidth="1"/>
    <col min="5950" max="5950" width="5.77734375" style="95" customWidth="1"/>
    <col min="5951" max="5951" width="3.77734375" style="95" customWidth="1"/>
    <col min="5952" max="5952" width="4.109375" style="95" customWidth="1"/>
    <col min="5953" max="5953" width="6.21875" style="95" customWidth="1"/>
    <col min="5954" max="5954" width="6" style="95" customWidth="1"/>
    <col min="5955" max="6144" width="8.88671875" style="95"/>
    <col min="6145" max="6145" width="3.77734375" style="95" customWidth="1"/>
    <col min="6146" max="6146" width="18.21875" style="95" bestFit="1" customWidth="1"/>
    <col min="6147" max="6147" width="63.109375" style="95" customWidth="1"/>
    <col min="6148" max="6148" width="20.5546875" style="95" bestFit="1" customWidth="1"/>
    <col min="6149" max="6149" width="11.33203125" style="95" bestFit="1" customWidth="1"/>
    <col min="6150" max="6150" width="4.6640625" style="95" customWidth="1"/>
    <col min="6151" max="6151" width="5.109375" style="95" customWidth="1"/>
    <col min="6152" max="6152" width="6.77734375" style="95" customWidth="1"/>
    <col min="6153" max="6153" width="4.5546875" style="95" customWidth="1"/>
    <col min="6154" max="6154" width="71" style="95" bestFit="1" customWidth="1"/>
    <col min="6155" max="6155" width="6.5546875" style="95" customWidth="1"/>
    <col min="6156" max="6156" width="4.88671875" style="95" customWidth="1"/>
    <col min="6157" max="6158" width="5.88671875" style="95" customWidth="1"/>
    <col min="6159" max="6160" width="5.21875" style="95" customWidth="1"/>
    <col min="6161" max="6161" width="7.44140625" style="95" customWidth="1"/>
    <col min="6162" max="6162" width="6.33203125" style="95" customWidth="1"/>
    <col min="6163" max="6163" width="7.44140625" style="95" customWidth="1"/>
    <col min="6164" max="6164" width="5.5546875" style="95" customWidth="1"/>
    <col min="6165" max="6165" width="5.6640625" style="95" customWidth="1"/>
    <col min="6166" max="6166" width="5.77734375" style="95" customWidth="1"/>
    <col min="6167" max="6167" width="4.6640625" style="95" customWidth="1"/>
    <col min="6168" max="6168" width="5" style="95" customWidth="1"/>
    <col min="6169" max="6169" width="4.6640625" style="95" customWidth="1"/>
    <col min="6170" max="6170" width="5.109375" style="95" customWidth="1"/>
    <col min="6171" max="6171" width="5.6640625" style="95" customWidth="1"/>
    <col min="6172" max="6172" width="4.33203125" style="95" customWidth="1"/>
    <col min="6173" max="6173" width="4.77734375" style="95" customWidth="1"/>
    <col min="6174" max="6174" width="3.5546875" style="95" customWidth="1"/>
    <col min="6175" max="6175" width="5.109375" style="95" customWidth="1"/>
    <col min="6176" max="6176" width="5" style="95" customWidth="1"/>
    <col min="6177" max="6177" width="4.44140625" style="95" customWidth="1"/>
    <col min="6178" max="6178" width="4.88671875" style="95" customWidth="1"/>
    <col min="6179" max="6179" width="10.109375" style="95" bestFit="1" customWidth="1"/>
    <col min="6180" max="6180" width="4.88671875" style="95" customWidth="1"/>
    <col min="6181" max="6181" width="19.109375" style="95" bestFit="1" customWidth="1"/>
    <col min="6182" max="6182" width="12.6640625" style="95" bestFit="1" customWidth="1"/>
    <col min="6183" max="6183" width="3.21875" style="95" customWidth="1"/>
    <col min="6184" max="6184" width="5.109375" style="95" customWidth="1"/>
    <col min="6185" max="6185" width="5.21875" style="95" customWidth="1"/>
    <col min="6186" max="6186" width="18.5546875" style="95" customWidth="1"/>
    <col min="6187" max="6187" width="9.6640625" style="95" bestFit="1" customWidth="1"/>
    <col min="6188" max="6188" width="4" style="95" customWidth="1"/>
    <col min="6189" max="6189" width="5.21875" style="95" customWidth="1"/>
    <col min="6190" max="6190" width="6" style="95" customWidth="1"/>
    <col min="6191" max="6191" width="16.5546875" style="95" customWidth="1"/>
    <col min="6192" max="6192" width="9.6640625" style="95" bestFit="1" customWidth="1"/>
    <col min="6193" max="6194" width="4.88671875" style="95" customWidth="1"/>
    <col min="6195" max="6195" width="6" style="95" customWidth="1"/>
    <col min="6196" max="6196" width="15.21875" style="95" bestFit="1" customWidth="1"/>
    <col min="6197" max="6197" width="9.6640625" style="95" bestFit="1" customWidth="1"/>
    <col min="6198" max="6198" width="3.44140625" style="95" customWidth="1"/>
    <col min="6199" max="6199" width="5.109375" style="95" customWidth="1"/>
    <col min="6200" max="6200" width="6.5546875" style="95" customWidth="1"/>
    <col min="6201" max="6201" width="5.77734375" style="95" customWidth="1"/>
    <col min="6202" max="6202" width="6.33203125" style="95" customWidth="1"/>
    <col min="6203" max="6203" width="3.44140625" style="95" customWidth="1"/>
    <col min="6204" max="6204" width="6.33203125" style="95" customWidth="1"/>
    <col min="6205" max="6205" width="6" style="95" customWidth="1"/>
    <col min="6206" max="6206" width="5.77734375" style="95" customWidth="1"/>
    <col min="6207" max="6207" width="3.77734375" style="95" customWidth="1"/>
    <col min="6208" max="6208" width="4.109375" style="95" customWidth="1"/>
    <col min="6209" max="6209" width="6.21875" style="95" customWidth="1"/>
    <col min="6210" max="6210" width="6" style="95" customWidth="1"/>
    <col min="6211" max="6400" width="8.88671875" style="95"/>
    <col min="6401" max="6401" width="3.77734375" style="95" customWidth="1"/>
    <col min="6402" max="6402" width="18.21875" style="95" bestFit="1" customWidth="1"/>
    <col min="6403" max="6403" width="63.109375" style="95" customWidth="1"/>
    <col min="6404" max="6404" width="20.5546875" style="95" bestFit="1" customWidth="1"/>
    <col min="6405" max="6405" width="11.33203125" style="95" bestFit="1" customWidth="1"/>
    <col min="6406" max="6406" width="4.6640625" style="95" customWidth="1"/>
    <col min="6407" max="6407" width="5.109375" style="95" customWidth="1"/>
    <col min="6408" max="6408" width="6.77734375" style="95" customWidth="1"/>
    <col min="6409" max="6409" width="4.5546875" style="95" customWidth="1"/>
    <col min="6410" max="6410" width="71" style="95" bestFit="1" customWidth="1"/>
    <col min="6411" max="6411" width="6.5546875" style="95" customWidth="1"/>
    <col min="6412" max="6412" width="4.88671875" style="95" customWidth="1"/>
    <col min="6413" max="6414" width="5.88671875" style="95" customWidth="1"/>
    <col min="6415" max="6416" width="5.21875" style="95" customWidth="1"/>
    <col min="6417" max="6417" width="7.44140625" style="95" customWidth="1"/>
    <col min="6418" max="6418" width="6.33203125" style="95" customWidth="1"/>
    <col min="6419" max="6419" width="7.44140625" style="95" customWidth="1"/>
    <col min="6420" max="6420" width="5.5546875" style="95" customWidth="1"/>
    <col min="6421" max="6421" width="5.6640625" style="95" customWidth="1"/>
    <col min="6422" max="6422" width="5.77734375" style="95" customWidth="1"/>
    <col min="6423" max="6423" width="4.6640625" style="95" customWidth="1"/>
    <col min="6424" max="6424" width="5" style="95" customWidth="1"/>
    <col min="6425" max="6425" width="4.6640625" style="95" customWidth="1"/>
    <col min="6426" max="6426" width="5.109375" style="95" customWidth="1"/>
    <col min="6427" max="6427" width="5.6640625" style="95" customWidth="1"/>
    <col min="6428" max="6428" width="4.33203125" style="95" customWidth="1"/>
    <col min="6429" max="6429" width="4.77734375" style="95" customWidth="1"/>
    <col min="6430" max="6430" width="3.5546875" style="95" customWidth="1"/>
    <col min="6431" max="6431" width="5.109375" style="95" customWidth="1"/>
    <col min="6432" max="6432" width="5" style="95" customWidth="1"/>
    <col min="6433" max="6433" width="4.44140625" style="95" customWidth="1"/>
    <col min="6434" max="6434" width="4.88671875" style="95" customWidth="1"/>
    <col min="6435" max="6435" width="10.109375" style="95" bestFit="1" customWidth="1"/>
    <col min="6436" max="6436" width="4.88671875" style="95" customWidth="1"/>
    <col min="6437" max="6437" width="19.109375" style="95" bestFit="1" customWidth="1"/>
    <col min="6438" max="6438" width="12.6640625" style="95" bestFit="1" customWidth="1"/>
    <col min="6439" max="6439" width="3.21875" style="95" customWidth="1"/>
    <col min="6440" max="6440" width="5.109375" style="95" customWidth="1"/>
    <col min="6441" max="6441" width="5.21875" style="95" customWidth="1"/>
    <col min="6442" max="6442" width="18.5546875" style="95" customWidth="1"/>
    <col min="6443" max="6443" width="9.6640625" style="95" bestFit="1" customWidth="1"/>
    <col min="6444" max="6444" width="4" style="95" customWidth="1"/>
    <col min="6445" max="6445" width="5.21875" style="95" customWidth="1"/>
    <col min="6446" max="6446" width="6" style="95" customWidth="1"/>
    <col min="6447" max="6447" width="16.5546875" style="95" customWidth="1"/>
    <col min="6448" max="6448" width="9.6640625" style="95" bestFit="1" customWidth="1"/>
    <col min="6449" max="6450" width="4.88671875" style="95" customWidth="1"/>
    <col min="6451" max="6451" width="6" style="95" customWidth="1"/>
    <col min="6452" max="6452" width="15.21875" style="95" bestFit="1" customWidth="1"/>
    <col min="6453" max="6453" width="9.6640625" style="95" bestFit="1" customWidth="1"/>
    <col min="6454" max="6454" width="3.44140625" style="95" customWidth="1"/>
    <col min="6455" max="6455" width="5.109375" style="95" customWidth="1"/>
    <col min="6456" max="6456" width="6.5546875" style="95" customWidth="1"/>
    <col min="6457" max="6457" width="5.77734375" style="95" customWidth="1"/>
    <col min="6458" max="6458" width="6.33203125" style="95" customWidth="1"/>
    <col min="6459" max="6459" width="3.44140625" style="95" customWidth="1"/>
    <col min="6460" max="6460" width="6.33203125" style="95" customWidth="1"/>
    <col min="6461" max="6461" width="6" style="95" customWidth="1"/>
    <col min="6462" max="6462" width="5.77734375" style="95" customWidth="1"/>
    <col min="6463" max="6463" width="3.77734375" style="95" customWidth="1"/>
    <col min="6464" max="6464" width="4.109375" style="95" customWidth="1"/>
    <col min="6465" max="6465" width="6.21875" style="95" customWidth="1"/>
    <col min="6466" max="6466" width="6" style="95" customWidth="1"/>
    <col min="6467" max="6656" width="8.88671875" style="95"/>
    <col min="6657" max="6657" width="3.77734375" style="95" customWidth="1"/>
    <col min="6658" max="6658" width="18.21875" style="95" bestFit="1" customWidth="1"/>
    <col min="6659" max="6659" width="63.109375" style="95" customWidth="1"/>
    <col min="6660" max="6660" width="20.5546875" style="95" bestFit="1" customWidth="1"/>
    <col min="6661" max="6661" width="11.33203125" style="95" bestFit="1" customWidth="1"/>
    <col min="6662" max="6662" width="4.6640625" style="95" customWidth="1"/>
    <col min="6663" max="6663" width="5.109375" style="95" customWidth="1"/>
    <col min="6664" max="6664" width="6.77734375" style="95" customWidth="1"/>
    <col min="6665" max="6665" width="4.5546875" style="95" customWidth="1"/>
    <col min="6666" max="6666" width="71" style="95" bestFit="1" customWidth="1"/>
    <col min="6667" max="6667" width="6.5546875" style="95" customWidth="1"/>
    <col min="6668" max="6668" width="4.88671875" style="95" customWidth="1"/>
    <col min="6669" max="6670" width="5.88671875" style="95" customWidth="1"/>
    <col min="6671" max="6672" width="5.21875" style="95" customWidth="1"/>
    <col min="6673" max="6673" width="7.44140625" style="95" customWidth="1"/>
    <col min="6674" max="6674" width="6.33203125" style="95" customWidth="1"/>
    <col min="6675" max="6675" width="7.44140625" style="95" customWidth="1"/>
    <col min="6676" max="6676" width="5.5546875" style="95" customWidth="1"/>
    <col min="6677" max="6677" width="5.6640625" style="95" customWidth="1"/>
    <col min="6678" max="6678" width="5.77734375" style="95" customWidth="1"/>
    <col min="6679" max="6679" width="4.6640625" style="95" customWidth="1"/>
    <col min="6680" max="6680" width="5" style="95" customWidth="1"/>
    <col min="6681" max="6681" width="4.6640625" style="95" customWidth="1"/>
    <col min="6682" max="6682" width="5.109375" style="95" customWidth="1"/>
    <col min="6683" max="6683" width="5.6640625" style="95" customWidth="1"/>
    <col min="6684" max="6684" width="4.33203125" style="95" customWidth="1"/>
    <col min="6685" max="6685" width="4.77734375" style="95" customWidth="1"/>
    <col min="6686" max="6686" width="3.5546875" style="95" customWidth="1"/>
    <col min="6687" max="6687" width="5.109375" style="95" customWidth="1"/>
    <col min="6688" max="6688" width="5" style="95" customWidth="1"/>
    <col min="6689" max="6689" width="4.44140625" style="95" customWidth="1"/>
    <col min="6690" max="6690" width="4.88671875" style="95" customWidth="1"/>
    <col min="6691" max="6691" width="10.109375" style="95" bestFit="1" customWidth="1"/>
    <col min="6692" max="6692" width="4.88671875" style="95" customWidth="1"/>
    <col min="6693" max="6693" width="19.109375" style="95" bestFit="1" customWidth="1"/>
    <col min="6694" max="6694" width="12.6640625" style="95" bestFit="1" customWidth="1"/>
    <col min="6695" max="6695" width="3.21875" style="95" customWidth="1"/>
    <col min="6696" max="6696" width="5.109375" style="95" customWidth="1"/>
    <col min="6697" max="6697" width="5.21875" style="95" customWidth="1"/>
    <col min="6698" max="6698" width="18.5546875" style="95" customWidth="1"/>
    <col min="6699" max="6699" width="9.6640625" style="95" bestFit="1" customWidth="1"/>
    <col min="6700" max="6700" width="4" style="95" customWidth="1"/>
    <col min="6701" max="6701" width="5.21875" style="95" customWidth="1"/>
    <col min="6702" max="6702" width="6" style="95" customWidth="1"/>
    <col min="6703" max="6703" width="16.5546875" style="95" customWidth="1"/>
    <col min="6704" max="6704" width="9.6640625" style="95" bestFit="1" customWidth="1"/>
    <col min="6705" max="6706" width="4.88671875" style="95" customWidth="1"/>
    <col min="6707" max="6707" width="6" style="95" customWidth="1"/>
    <col min="6708" max="6708" width="15.21875" style="95" bestFit="1" customWidth="1"/>
    <col min="6709" max="6709" width="9.6640625" style="95" bestFit="1" customWidth="1"/>
    <col min="6710" max="6710" width="3.44140625" style="95" customWidth="1"/>
    <col min="6711" max="6711" width="5.109375" style="95" customWidth="1"/>
    <col min="6712" max="6712" width="6.5546875" style="95" customWidth="1"/>
    <col min="6713" max="6713" width="5.77734375" style="95" customWidth="1"/>
    <col min="6714" max="6714" width="6.33203125" style="95" customWidth="1"/>
    <col min="6715" max="6715" width="3.44140625" style="95" customWidth="1"/>
    <col min="6716" max="6716" width="6.33203125" style="95" customWidth="1"/>
    <col min="6717" max="6717" width="6" style="95" customWidth="1"/>
    <col min="6718" max="6718" width="5.77734375" style="95" customWidth="1"/>
    <col min="6719" max="6719" width="3.77734375" style="95" customWidth="1"/>
    <col min="6720" max="6720" width="4.109375" style="95" customWidth="1"/>
    <col min="6721" max="6721" width="6.21875" style="95" customWidth="1"/>
    <col min="6722" max="6722" width="6" style="95" customWidth="1"/>
    <col min="6723" max="6912" width="8.88671875" style="95"/>
    <col min="6913" max="6913" width="3.77734375" style="95" customWidth="1"/>
    <col min="6914" max="6914" width="18.21875" style="95" bestFit="1" customWidth="1"/>
    <col min="6915" max="6915" width="63.109375" style="95" customWidth="1"/>
    <col min="6916" max="6916" width="20.5546875" style="95" bestFit="1" customWidth="1"/>
    <col min="6917" max="6917" width="11.33203125" style="95" bestFit="1" customWidth="1"/>
    <col min="6918" max="6918" width="4.6640625" style="95" customWidth="1"/>
    <col min="6919" max="6919" width="5.109375" style="95" customWidth="1"/>
    <col min="6920" max="6920" width="6.77734375" style="95" customWidth="1"/>
    <col min="6921" max="6921" width="4.5546875" style="95" customWidth="1"/>
    <col min="6922" max="6922" width="71" style="95" bestFit="1" customWidth="1"/>
    <col min="6923" max="6923" width="6.5546875" style="95" customWidth="1"/>
    <col min="6924" max="6924" width="4.88671875" style="95" customWidth="1"/>
    <col min="6925" max="6926" width="5.88671875" style="95" customWidth="1"/>
    <col min="6927" max="6928" width="5.21875" style="95" customWidth="1"/>
    <col min="6929" max="6929" width="7.44140625" style="95" customWidth="1"/>
    <col min="6930" max="6930" width="6.33203125" style="95" customWidth="1"/>
    <col min="6931" max="6931" width="7.44140625" style="95" customWidth="1"/>
    <col min="6932" max="6932" width="5.5546875" style="95" customWidth="1"/>
    <col min="6933" max="6933" width="5.6640625" style="95" customWidth="1"/>
    <col min="6934" max="6934" width="5.77734375" style="95" customWidth="1"/>
    <col min="6935" max="6935" width="4.6640625" style="95" customWidth="1"/>
    <col min="6936" max="6936" width="5" style="95" customWidth="1"/>
    <col min="6937" max="6937" width="4.6640625" style="95" customWidth="1"/>
    <col min="6938" max="6938" width="5.109375" style="95" customWidth="1"/>
    <col min="6939" max="6939" width="5.6640625" style="95" customWidth="1"/>
    <col min="6940" max="6940" width="4.33203125" style="95" customWidth="1"/>
    <col min="6941" max="6941" width="4.77734375" style="95" customWidth="1"/>
    <col min="6942" max="6942" width="3.5546875" style="95" customWidth="1"/>
    <col min="6943" max="6943" width="5.109375" style="95" customWidth="1"/>
    <col min="6944" max="6944" width="5" style="95" customWidth="1"/>
    <col min="6945" max="6945" width="4.44140625" style="95" customWidth="1"/>
    <col min="6946" max="6946" width="4.88671875" style="95" customWidth="1"/>
    <col min="6947" max="6947" width="10.109375" style="95" bestFit="1" customWidth="1"/>
    <col min="6948" max="6948" width="4.88671875" style="95" customWidth="1"/>
    <col min="6949" max="6949" width="19.109375" style="95" bestFit="1" customWidth="1"/>
    <col min="6950" max="6950" width="12.6640625" style="95" bestFit="1" customWidth="1"/>
    <col min="6951" max="6951" width="3.21875" style="95" customWidth="1"/>
    <col min="6952" max="6952" width="5.109375" style="95" customWidth="1"/>
    <col min="6953" max="6953" width="5.21875" style="95" customWidth="1"/>
    <col min="6954" max="6954" width="18.5546875" style="95" customWidth="1"/>
    <col min="6955" max="6955" width="9.6640625" style="95" bestFit="1" customWidth="1"/>
    <col min="6956" max="6956" width="4" style="95" customWidth="1"/>
    <col min="6957" max="6957" width="5.21875" style="95" customWidth="1"/>
    <col min="6958" max="6958" width="6" style="95" customWidth="1"/>
    <col min="6959" max="6959" width="16.5546875" style="95" customWidth="1"/>
    <col min="6960" max="6960" width="9.6640625" style="95" bestFit="1" customWidth="1"/>
    <col min="6961" max="6962" width="4.88671875" style="95" customWidth="1"/>
    <col min="6963" max="6963" width="6" style="95" customWidth="1"/>
    <col min="6964" max="6964" width="15.21875" style="95" bestFit="1" customWidth="1"/>
    <col min="6965" max="6965" width="9.6640625" style="95" bestFit="1" customWidth="1"/>
    <col min="6966" max="6966" width="3.44140625" style="95" customWidth="1"/>
    <col min="6967" max="6967" width="5.109375" style="95" customWidth="1"/>
    <col min="6968" max="6968" width="6.5546875" style="95" customWidth="1"/>
    <col min="6969" max="6969" width="5.77734375" style="95" customWidth="1"/>
    <col min="6970" max="6970" width="6.33203125" style="95" customWidth="1"/>
    <col min="6971" max="6971" width="3.44140625" style="95" customWidth="1"/>
    <col min="6972" max="6972" width="6.33203125" style="95" customWidth="1"/>
    <col min="6973" max="6973" width="6" style="95" customWidth="1"/>
    <col min="6974" max="6974" width="5.77734375" style="95" customWidth="1"/>
    <col min="6975" max="6975" width="3.77734375" style="95" customWidth="1"/>
    <col min="6976" max="6976" width="4.109375" style="95" customWidth="1"/>
    <col min="6977" max="6977" width="6.21875" style="95" customWidth="1"/>
    <col min="6978" max="6978" width="6" style="95" customWidth="1"/>
    <col min="6979" max="7168" width="8.88671875" style="95"/>
    <col min="7169" max="7169" width="3.77734375" style="95" customWidth="1"/>
    <col min="7170" max="7170" width="18.21875" style="95" bestFit="1" customWidth="1"/>
    <col min="7171" max="7171" width="63.109375" style="95" customWidth="1"/>
    <col min="7172" max="7172" width="20.5546875" style="95" bestFit="1" customWidth="1"/>
    <col min="7173" max="7173" width="11.33203125" style="95" bestFit="1" customWidth="1"/>
    <col min="7174" max="7174" width="4.6640625" style="95" customWidth="1"/>
    <col min="7175" max="7175" width="5.109375" style="95" customWidth="1"/>
    <col min="7176" max="7176" width="6.77734375" style="95" customWidth="1"/>
    <col min="7177" max="7177" width="4.5546875" style="95" customWidth="1"/>
    <col min="7178" max="7178" width="71" style="95" bestFit="1" customWidth="1"/>
    <col min="7179" max="7179" width="6.5546875" style="95" customWidth="1"/>
    <col min="7180" max="7180" width="4.88671875" style="95" customWidth="1"/>
    <col min="7181" max="7182" width="5.88671875" style="95" customWidth="1"/>
    <col min="7183" max="7184" width="5.21875" style="95" customWidth="1"/>
    <col min="7185" max="7185" width="7.44140625" style="95" customWidth="1"/>
    <col min="7186" max="7186" width="6.33203125" style="95" customWidth="1"/>
    <col min="7187" max="7187" width="7.44140625" style="95" customWidth="1"/>
    <col min="7188" max="7188" width="5.5546875" style="95" customWidth="1"/>
    <col min="7189" max="7189" width="5.6640625" style="95" customWidth="1"/>
    <col min="7190" max="7190" width="5.77734375" style="95" customWidth="1"/>
    <col min="7191" max="7191" width="4.6640625" style="95" customWidth="1"/>
    <col min="7192" max="7192" width="5" style="95" customWidth="1"/>
    <col min="7193" max="7193" width="4.6640625" style="95" customWidth="1"/>
    <col min="7194" max="7194" width="5.109375" style="95" customWidth="1"/>
    <col min="7195" max="7195" width="5.6640625" style="95" customWidth="1"/>
    <col min="7196" max="7196" width="4.33203125" style="95" customWidth="1"/>
    <col min="7197" max="7197" width="4.77734375" style="95" customWidth="1"/>
    <col min="7198" max="7198" width="3.5546875" style="95" customWidth="1"/>
    <col min="7199" max="7199" width="5.109375" style="95" customWidth="1"/>
    <col min="7200" max="7200" width="5" style="95" customWidth="1"/>
    <col min="7201" max="7201" width="4.44140625" style="95" customWidth="1"/>
    <col min="7202" max="7202" width="4.88671875" style="95" customWidth="1"/>
    <col min="7203" max="7203" width="10.109375" style="95" bestFit="1" customWidth="1"/>
    <col min="7204" max="7204" width="4.88671875" style="95" customWidth="1"/>
    <col min="7205" max="7205" width="19.109375" style="95" bestFit="1" customWidth="1"/>
    <col min="7206" max="7206" width="12.6640625" style="95" bestFit="1" customWidth="1"/>
    <col min="7207" max="7207" width="3.21875" style="95" customWidth="1"/>
    <col min="7208" max="7208" width="5.109375" style="95" customWidth="1"/>
    <col min="7209" max="7209" width="5.21875" style="95" customWidth="1"/>
    <col min="7210" max="7210" width="18.5546875" style="95" customWidth="1"/>
    <col min="7211" max="7211" width="9.6640625" style="95" bestFit="1" customWidth="1"/>
    <col min="7212" max="7212" width="4" style="95" customWidth="1"/>
    <col min="7213" max="7213" width="5.21875" style="95" customWidth="1"/>
    <col min="7214" max="7214" width="6" style="95" customWidth="1"/>
    <col min="7215" max="7215" width="16.5546875" style="95" customWidth="1"/>
    <col min="7216" max="7216" width="9.6640625" style="95" bestFit="1" customWidth="1"/>
    <col min="7217" max="7218" width="4.88671875" style="95" customWidth="1"/>
    <col min="7219" max="7219" width="6" style="95" customWidth="1"/>
    <col min="7220" max="7220" width="15.21875" style="95" bestFit="1" customWidth="1"/>
    <col min="7221" max="7221" width="9.6640625" style="95" bestFit="1" customWidth="1"/>
    <col min="7222" max="7222" width="3.44140625" style="95" customWidth="1"/>
    <col min="7223" max="7223" width="5.109375" style="95" customWidth="1"/>
    <col min="7224" max="7224" width="6.5546875" style="95" customWidth="1"/>
    <col min="7225" max="7225" width="5.77734375" style="95" customWidth="1"/>
    <col min="7226" max="7226" width="6.33203125" style="95" customWidth="1"/>
    <col min="7227" max="7227" width="3.44140625" style="95" customWidth="1"/>
    <col min="7228" max="7228" width="6.33203125" style="95" customWidth="1"/>
    <col min="7229" max="7229" width="6" style="95" customWidth="1"/>
    <col min="7230" max="7230" width="5.77734375" style="95" customWidth="1"/>
    <col min="7231" max="7231" width="3.77734375" style="95" customWidth="1"/>
    <col min="7232" max="7232" width="4.109375" style="95" customWidth="1"/>
    <col min="7233" max="7233" width="6.21875" style="95" customWidth="1"/>
    <col min="7234" max="7234" width="6" style="95" customWidth="1"/>
    <col min="7235" max="7424" width="8.88671875" style="95"/>
    <col min="7425" max="7425" width="3.77734375" style="95" customWidth="1"/>
    <col min="7426" max="7426" width="18.21875" style="95" bestFit="1" customWidth="1"/>
    <col min="7427" max="7427" width="63.109375" style="95" customWidth="1"/>
    <col min="7428" max="7428" width="20.5546875" style="95" bestFit="1" customWidth="1"/>
    <col min="7429" max="7429" width="11.33203125" style="95" bestFit="1" customWidth="1"/>
    <col min="7430" max="7430" width="4.6640625" style="95" customWidth="1"/>
    <col min="7431" max="7431" width="5.109375" style="95" customWidth="1"/>
    <col min="7432" max="7432" width="6.77734375" style="95" customWidth="1"/>
    <col min="7433" max="7433" width="4.5546875" style="95" customWidth="1"/>
    <col min="7434" max="7434" width="71" style="95" bestFit="1" customWidth="1"/>
    <col min="7435" max="7435" width="6.5546875" style="95" customWidth="1"/>
    <col min="7436" max="7436" width="4.88671875" style="95" customWidth="1"/>
    <col min="7437" max="7438" width="5.88671875" style="95" customWidth="1"/>
    <col min="7439" max="7440" width="5.21875" style="95" customWidth="1"/>
    <col min="7441" max="7441" width="7.44140625" style="95" customWidth="1"/>
    <col min="7442" max="7442" width="6.33203125" style="95" customWidth="1"/>
    <col min="7443" max="7443" width="7.44140625" style="95" customWidth="1"/>
    <col min="7444" max="7444" width="5.5546875" style="95" customWidth="1"/>
    <col min="7445" max="7445" width="5.6640625" style="95" customWidth="1"/>
    <col min="7446" max="7446" width="5.77734375" style="95" customWidth="1"/>
    <col min="7447" max="7447" width="4.6640625" style="95" customWidth="1"/>
    <col min="7448" max="7448" width="5" style="95" customWidth="1"/>
    <col min="7449" max="7449" width="4.6640625" style="95" customWidth="1"/>
    <col min="7450" max="7450" width="5.109375" style="95" customWidth="1"/>
    <col min="7451" max="7451" width="5.6640625" style="95" customWidth="1"/>
    <col min="7452" max="7452" width="4.33203125" style="95" customWidth="1"/>
    <col min="7453" max="7453" width="4.77734375" style="95" customWidth="1"/>
    <col min="7454" max="7454" width="3.5546875" style="95" customWidth="1"/>
    <col min="7455" max="7455" width="5.109375" style="95" customWidth="1"/>
    <col min="7456" max="7456" width="5" style="95" customWidth="1"/>
    <col min="7457" max="7457" width="4.44140625" style="95" customWidth="1"/>
    <col min="7458" max="7458" width="4.88671875" style="95" customWidth="1"/>
    <col min="7459" max="7459" width="10.109375" style="95" bestFit="1" customWidth="1"/>
    <col min="7460" max="7460" width="4.88671875" style="95" customWidth="1"/>
    <col min="7461" max="7461" width="19.109375" style="95" bestFit="1" customWidth="1"/>
    <col min="7462" max="7462" width="12.6640625" style="95" bestFit="1" customWidth="1"/>
    <col min="7463" max="7463" width="3.21875" style="95" customWidth="1"/>
    <col min="7464" max="7464" width="5.109375" style="95" customWidth="1"/>
    <col min="7465" max="7465" width="5.21875" style="95" customWidth="1"/>
    <col min="7466" max="7466" width="18.5546875" style="95" customWidth="1"/>
    <col min="7467" max="7467" width="9.6640625" style="95" bestFit="1" customWidth="1"/>
    <col min="7468" max="7468" width="4" style="95" customWidth="1"/>
    <col min="7469" max="7469" width="5.21875" style="95" customWidth="1"/>
    <col min="7470" max="7470" width="6" style="95" customWidth="1"/>
    <col min="7471" max="7471" width="16.5546875" style="95" customWidth="1"/>
    <col min="7472" max="7472" width="9.6640625" style="95" bestFit="1" customWidth="1"/>
    <col min="7473" max="7474" width="4.88671875" style="95" customWidth="1"/>
    <col min="7475" max="7475" width="6" style="95" customWidth="1"/>
    <col min="7476" max="7476" width="15.21875" style="95" bestFit="1" customWidth="1"/>
    <col min="7477" max="7477" width="9.6640625" style="95" bestFit="1" customWidth="1"/>
    <col min="7478" max="7478" width="3.44140625" style="95" customWidth="1"/>
    <col min="7479" max="7479" width="5.109375" style="95" customWidth="1"/>
    <col min="7480" max="7480" width="6.5546875" style="95" customWidth="1"/>
    <col min="7481" max="7481" width="5.77734375" style="95" customWidth="1"/>
    <col min="7482" max="7482" width="6.33203125" style="95" customWidth="1"/>
    <col min="7483" max="7483" width="3.44140625" style="95" customWidth="1"/>
    <col min="7484" max="7484" width="6.33203125" style="95" customWidth="1"/>
    <col min="7485" max="7485" width="6" style="95" customWidth="1"/>
    <col min="7486" max="7486" width="5.77734375" style="95" customWidth="1"/>
    <col min="7487" max="7487" width="3.77734375" style="95" customWidth="1"/>
    <col min="7488" max="7488" width="4.109375" style="95" customWidth="1"/>
    <col min="7489" max="7489" width="6.21875" style="95" customWidth="1"/>
    <col min="7490" max="7490" width="6" style="95" customWidth="1"/>
    <col min="7491" max="7680" width="8.88671875" style="95"/>
    <col min="7681" max="7681" width="3.77734375" style="95" customWidth="1"/>
    <col min="7682" max="7682" width="18.21875" style="95" bestFit="1" customWidth="1"/>
    <col min="7683" max="7683" width="63.109375" style="95" customWidth="1"/>
    <col min="7684" max="7684" width="20.5546875" style="95" bestFit="1" customWidth="1"/>
    <col min="7685" max="7685" width="11.33203125" style="95" bestFit="1" customWidth="1"/>
    <col min="7686" max="7686" width="4.6640625" style="95" customWidth="1"/>
    <col min="7687" max="7687" width="5.109375" style="95" customWidth="1"/>
    <col min="7688" max="7688" width="6.77734375" style="95" customWidth="1"/>
    <col min="7689" max="7689" width="4.5546875" style="95" customWidth="1"/>
    <col min="7690" max="7690" width="71" style="95" bestFit="1" customWidth="1"/>
    <col min="7691" max="7691" width="6.5546875" style="95" customWidth="1"/>
    <col min="7692" max="7692" width="4.88671875" style="95" customWidth="1"/>
    <col min="7693" max="7694" width="5.88671875" style="95" customWidth="1"/>
    <col min="7695" max="7696" width="5.21875" style="95" customWidth="1"/>
    <col min="7697" max="7697" width="7.44140625" style="95" customWidth="1"/>
    <col min="7698" max="7698" width="6.33203125" style="95" customWidth="1"/>
    <col min="7699" max="7699" width="7.44140625" style="95" customWidth="1"/>
    <col min="7700" max="7700" width="5.5546875" style="95" customWidth="1"/>
    <col min="7701" max="7701" width="5.6640625" style="95" customWidth="1"/>
    <col min="7702" max="7702" width="5.77734375" style="95" customWidth="1"/>
    <col min="7703" max="7703" width="4.6640625" style="95" customWidth="1"/>
    <col min="7704" max="7704" width="5" style="95" customWidth="1"/>
    <col min="7705" max="7705" width="4.6640625" style="95" customWidth="1"/>
    <col min="7706" max="7706" width="5.109375" style="95" customWidth="1"/>
    <col min="7707" max="7707" width="5.6640625" style="95" customWidth="1"/>
    <col min="7708" max="7708" width="4.33203125" style="95" customWidth="1"/>
    <col min="7709" max="7709" width="4.77734375" style="95" customWidth="1"/>
    <col min="7710" max="7710" width="3.5546875" style="95" customWidth="1"/>
    <col min="7711" max="7711" width="5.109375" style="95" customWidth="1"/>
    <col min="7712" max="7712" width="5" style="95" customWidth="1"/>
    <col min="7713" max="7713" width="4.44140625" style="95" customWidth="1"/>
    <col min="7714" max="7714" width="4.88671875" style="95" customWidth="1"/>
    <col min="7715" max="7715" width="10.109375" style="95" bestFit="1" customWidth="1"/>
    <col min="7716" max="7716" width="4.88671875" style="95" customWidth="1"/>
    <col min="7717" max="7717" width="19.109375" style="95" bestFit="1" customWidth="1"/>
    <col min="7718" max="7718" width="12.6640625" style="95" bestFit="1" customWidth="1"/>
    <col min="7719" max="7719" width="3.21875" style="95" customWidth="1"/>
    <col min="7720" max="7720" width="5.109375" style="95" customWidth="1"/>
    <col min="7721" max="7721" width="5.21875" style="95" customWidth="1"/>
    <col min="7722" max="7722" width="18.5546875" style="95" customWidth="1"/>
    <col min="7723" max="7723" width="9.6640625" style="95" bestFit="1" customWidth="1"/>
    <col min="7724" max="7724" width="4" style="95" customWidth="1"/>
    <col min="7725" max="7725" width="5.21875" style="95" customWidth="1"/>
    <col min="7726" max="7726" width="6" style="95" customWidth="1"/>
    <col min="7727" max="7727" width="16.5546875" style="95" customWidth="1"/>
    <col min="7728" max="7728" width="9.6640625" style="95" bestFit="1" customWidth="1"/>
    <col min="7729" max="7730" width="4.88671875" style="95" customWidth="1"/>
    <col min="7731" max="7731" width="6" style="95" customWidth="1"/>
    <col min="7732" max="7732" width="15.21875" style="95" bestFit="1" customWidth="1"/>
    <col min="7733" max="7733" width="9.6640625" style="95" bestFit="1" customWidth="1"/>
    <col min="7734" max="7734" width="3.44140625" style="95" customWidth="1"/>
    <col min="7735" max="7735" width="5.109375" style="95" customWidth="1"/>
    <col min="7736" max="7736" width="6.5546875" style="95" customWidth="1"/>
    <col min="7737" max="7737" width="5.77734375" style="95" customWidth="1"/>
    <col min="7738" max="7738" width="6.33203125" style="95" customWidth="1"/>
    <col min="7739" max="7739" width="3.44140625" style="95" customWidth="1"/>
    <col min="7740" max="7740" width="6.33203125" style="95" customWidth="1"/>
    <col min="7741" max="7741" width="6" style="95" customWidth="1"/>
    <col min="7742" max="7742" width="5.77734375" style="95" customWidth="1"/>
    <col min="7743" max="7743" width="3.77734375" style="95" customWidth="1"/>
    <col min="7744" max="7744" width="4.109375" style="95" customWidth="1"/>
    <col min="7745" max="7745" width="6.21875" style="95" customWidth="1"/>
    <col min="7746" max="7746" width="6" style="95" customWidth="1"/>
    <col min="7747" max="7936" width="8.88671875" style="95"/>
    <col min="7937" max="7937" width="3.77734375" style="95" customWidth="1"/>
    <col min="7938" max="7938" width="18.21875" style="95" bestFit="1" customWidth="1"/>
    <col min="7939" max="7939" width="63.109375" style="95" customWidth="1"/>
    <col min="7940" max="7940" width="20.5546875" style="95" bestFit="1" customWidth="1"/>
    <col min="7941" max="7941" width="11.33203125" style="95" bestFit="1" customWidth="1"/>
    <col min="7942" max="7942" width="4.6640625" style="95" customWidth="1"/>
    <col min="7943" max="7943" width="5.109375" style="95" customWidth="1"/>
    <col min="7944" max="7944" width="6.77734375" style="95" customWidth="1"/>
    <col min="7945" max="7945" width="4.5546875" style="95" customWidth="1"/>
    <col min="7946" max="7946" width="71" style="95" bestFit="1" customWidth="1"/>
    <col min="7947" max="7947" width="6.5546875" style="95" customWidth="1"/>
    <col min="7948" max="7948" width="4.88671875" style="95" customWidth="1"/>
    <col min="7949" max="7950" width="5.88671875" style="95" customWidth="1"/>
    <col min="7951" max="7952" width="5.21875" style="95" customWidth="1"/>
    <col min="7953" max="7953" width="7.44140625" style="95" customWidth="1"/>
    <col min="7954" max="7954" width="6.33203125" style="95" customWidth="1"/>
    <col min="7955" max="7955" width="7.44140625" style="95" customWidth="1"/>
    <col min="7956" max="7956" width="5.5546875" style="95" customWidth="1"/>
    <col min="7957" max="7957" width="5.6640625" style="95" customWidth="1"/>
    <col min="7958" max="7958" width="5.77734375" style="95" customWidth="1"/>
    <col min="7959" max="7959" width="4.6640625" style="95" customWidth="1"/>
    <col min="7960" max="7960" width="5" style="95" customWidth="1"/>
    <col min="7961" max="7961" width="4.6640625" style="95" customWidth="1"/>
    <col min="7962" max="7962" width="5.109375" style="95" customWidth="1"/>
    <col min="7963" max="7963" width="5.6640625" style="95" customWidth="1"/>
    <col min="7964" max="7964" width="4.33203125" style="95" customWidth="1"/>
    <col min="7965" max="7965" width="4.77734375" style="95" customWidth="1"/>
    <col min="7966" max="7966" width="3.5546875" style="95" customWidth="1"/>
    <col min="7967" max="7967" width="5.109375" style="95" customWidth="1"/>
    <col min="7968" max="7968" width="5" style="95" customWidth="1"/>
    <col min="7969" max="7969" width="4.44140625" style="95" customWidth="1"/>
    <col min="7970" max="7970" width="4.88671875" style="95" customWidth="1"/>
    <col min="7971" max="7971" width="10.109375" style="95" bestFit="1" customWidth="1"/>
    <col min="7972" max="7972" width="4.88671875" style="95" customWidth="1"/>
    <col min="7973" max="7973" width="19.109375" style="95" bestFit="1" customWidth="1"/>
    <col min="7974" max="7974" width="12.6640625" style="95" bestFit="1" customWidth="1"/>
    <col min="7975" max="7975" width="3.21875" style="95" customWidth="1"/>
    <col min="7976" max="7976" width="5.109375" style="95" customWidth="1"/>
    <col min="7977" max="7977" width="5.21875" style="95" customWidth="1"/>
    <col min="7978" max="7978" width="18.5546875" style="95" customWidth="1"/>
    <col min="7979" max="7979" width="9.6640625" style="95" bestFit="1" customWidth="1"/>
    <col min="7980" max="7980" width="4" style="95" customWidth="1"/>
    <col min="7981" max="7981" width="5.21875" style="95" customWidth="1"/>
    <col min="7982" max="7982" width="6" style="95" customWidth="1"/>
    <col min="7983" max="7983" width="16.5546875" style="95" customWidth="1"/>
    <col min="7984" max="7984" width="9.6640625" style="95" bestFit="1" customWidth="1"/>
    <col min="7985" max="7986" width="4.88671875" style="95" customWidth="1"/>
    <col min="7987" max="7987" width="6" style="95" customWidth="1"/>
    <col min="7988" max="7988" width="15.21875" style="95" bestFit="1" customWidth="1"/>
    <col min="7989" max="7989" width="9.6640625" style="95" bestFit="1" customWidth="1"/>
    <col min="7990" max="7990" width="3.44140625" style="95" customWidth="1"/>
    <col min="7991" max="7991" width="5.109375" style="95" customWidth="1"/>
    <col min="7992" max="7992" width="6.5546875" style="95" customWidth="1"/>
    <col min="7993" max="7993" width="5.77734375" style="95" customWidth="1"/>
    <col min="7994" max="7994" width="6.33203125" style="95" customWidth="1"/>
    <col min="7995" max="7995" width="3.44140625" style="95" customWidth="1"/>
    <col min="7996" max="7996" width="6.33203125" style="95" customWidth="1"/>
    <col min="7997" max="7997" width="6" style="95" customWidth="1"/>
    <col min="7998" max="7998" width="5.77734375" style="95" customWidth="1"/>
    <col min="7999" max="7999" width="3.77734375" style="95" customWidth="1"/>
    <col min="8000" max="8000" width="4.109375" style="95" customWidth="1"/>
    <col min="8001" max="8001" width="6.21875" style="95" customWidth="1"/>
    <col min="8002" max="8002" width="6" style="95" customWidth="1"/>
    <col min="8003" max="8192" width="8.88671875" style="95"/>
    <col min="8193" max="8193" width="3.77734375" style="95" customWidth="1"/>
    <col min="8194" max="8194" width="18.21875" style="95" bestFit="1" customWidth="1"/>
    <col min="8195" max="8195" width="63.109375" style="95" customWidth="1"/>
    <col min="8196" max="8196" width="20.5546875" style="95" bestFit="1" customWidth="1"/>
    <col min="8197" max="8197" width="11.33203125" style="95" bestFit="1" customWidth="1"/>
    <col min="8198" max="8198" width="4.6640625" style="95" customWidth="1"/>
    <col min="8199" max="8199" width="5.109375" style="95" customWidth="1"/>
    <col min="8200" max="8200" width="6.77734375" style="95" customWidth="1"/>
    <col min="8201" max="8201" width="4.5546875" style="95" customWidth="1"/>
    <col min="8202" max="8202" width="71" style="95" bestFit="1" customWidth="1"/>
    <col min="8203" max="8203" width="6.5546875" style="95" customWidth="1"/>
    <col min="8204" max="8204" width="4.88671875" style="95" customWidth="1"/>
    <col min="8205" max="8206" width="5.88671875" style="95" customWidth="1"/>
    <col min="8207" max="8208" width="5.21875" style="95" customWidth="1"/>
    <col min="8209" max="8209" width="7.44140625" style="95" customWidth="1"/>
    <col min="8210" max="8210" width="6.33203125" style="95" customWidth="1"/>
    <col min="8211" max="8211" width="7.44140625" style="95" customWidth="1"/>
    <col min="8212" max="8212" width="5.5546875" style="95" customWidth="1"/>
    <col min="8213" max="8213" width="5.6640625" style="95" customWidth="1"/>
    <col min="8214" max="8214" width="5.77734375" style="95" customWidth="1"/>
    <col min="8215" max="8215" width="4.6640625" style="95" customWidth="1"/>
    <col min="8216" max="8216" width="5" style="95" customWidth="1"/>
    <col min="8217" max="8217" width="4.6640625" style="95" customWidth="1"/>
    <col min="8218" max="8218" width="5.109375" style="95" customWidth="1"/>
    <col min="8219" max="8219" width="5.6640625" style="95" customWidth="1"/>
    <col min="8220" max="8220" width="4.33203125" style="95" customWidth="1"/>
    <col min="8221" max="8221" width="4.77734375" style="95" customWidth="1"/>
    <col min="8222" max="8222" width="3.5546875" style="95" customWidth="1"/>
    <col min="8223" max="8223" width="5.109375" style="95" customWidth="1"/>
    <col min="8224" max="8224" width="5" style="95" customWidth="1"/>
    <col min="8225" max="8225" width="4.44140625" style="95" customWidth="1"/>
    <col min="8226" max="8226" width="4.88671875" style="95" customWidth="1"/>
    <col min="8227" max="8227" width="10.109375" style="95" bestFit="1" customWidth="1"/>
    <col min="8228" max="8228" width="4.88671875" style="95" customWidth="1"/>
    <col min="8229" max="8229" width="19.109375" style="95" bestFit="1" customWidth="1"/>
    <col min="8230" max="8230" width="12.6640625" style="95" bestFit="1" customWidth="1"/>
    <col min="8231" max="8231" width="3.21875" style="95" customWidth="1"/>
    <col min="8232" max="8232" width="5.109375" style="95" customWidth="1"/>
    <col min="8233" max="8233" width="5.21875" style="95" customWidth="1"/>
    <col min="8234" max="8234" width="18.5546875" style="95" customWidth="1"/>
    <col min="8235" max="8235" width="9.6640625" style="95" bestFit="1" customWidth="1"/>
    <col min="8236" max="8236" width="4" style="95" customWidth="1"/>
    <col min="8237" max="8237" width="5.21875" style="95" customWidth="1"/>
    <col min="8238" max="8238" width="6" style="95" customWidth="1"/>
    <col min="8239" max="8239" width="16.5546875" style="95" customWidth="1"/>
    <col min="8240" max="8240" width="9.6640625" style="95" bestFit="1" customWidth="1"/>
    <col min="8241" max="8242" width="4.88671875" style="95" customWidth="1"/>
    <col min="8243" max="8243" width="6" style="95" customWidth="1"/>
    <col min="8244" max="8244" width="15.21875" style="95" bestFit="1" customWidth="1"/>
    <col min="8245" max="8245" width="9.6640625" style="95" bestFit="1" customWidth="1"/>
    <col min="8246" max="8246" width="3.44140625" style="95" customWidth="1"/>
    <col min="8247" max="8247" width="5.109375" style="95" customWidth="1"/>
    <col min="8248" max="8248" width="6.5546875" style="95" customWidth="1"/>
    <col min="8249" max="8249" width="5.77734375" style="95" customWidth="1"/>
    <col min="8250" max="8250" width="6.33203125" style="95" customWidth="1"/>
    <col min="8251" max="8251" width="3.44140625" style="95" customWidth="1"/>
    <col min="8252" max="8252" width="6.33203125" style="95" customWidth="1"/>
    <col min="8253" max="8253" width="6" style="95" customWidth="1"/>
    <col min="8254" max="8254" width="5.77734375" style="95" customWidth="1"/>
    <col min="8255" max="8255" width="3.77734375" style="95" customWidth="1"/>
    <col min="8256" max="8256" width="4.109375" style="95" customWidth="1"/>
    <col min="8257" max="8257" width="6.21875" style="95" customWidth="1"/>
    <col min="8258" max="8258" width="6" style="95" customWidth="1"/>
    <col min="8259" max="8448" width="8.88671875" style="95"/>
    <col min="8449" max="8449" width="3.77734375" style="95" customWidth="1"/>
    <col min="8450" max="8450" width="18.21875" style="95" bestFit="1" customWidth="1"/>
    <col min="8451" max="8451" width="63.109375" style="95" customWidth="1"/>
    <col min="8452" max="8452" width="20.5546875" style="95" bestFit="1" customWidth="1"/>
    <col min="8453" max="8453" width="11.33203125" style="95" bestFit="1" customWidth="1"/>
    <col min="8454" max="8454" width="4.6640625" style="95" customWidth="1"/>
    <col min="8455" max="8455" width="5.109375" style="95" customWidth="1"/>
    <col min="8456" max="8456" width="6.77734375" style="95" customWidth="1"/>
    <col min="8457" max="8457" width="4.5546875" style="95" customWidth="1"/>
    <col min="8458" max="8458" width="71" style="95" bestFit="1" customWidth="1"/>
    <col min="8459" max="8459" width="6.5546875" style="95" customWidth="1"/>
    <col min="8460" max="8460" width="4.88671875" style="95" customWidth="1"/>
    <col min="8461" max="8462" width="5.88671875" style="95" customWidth="1"/>
    <col min="8463" max="8464" width="5.21875" style="95" customWidth="1"/>
    <col min="8465" max="8465" width="7.44140625" style="95" customWidth="1"/>
    <col min="8466" max="8466" width="6.33203125" style="95" customWidth="1"/>
    <col min="8467" max="8467" width="7.44140625" style="95" customWidth="1"/>
    <col min="8468" max="8468" width="5.5546875" style="95" customWidth="1"/>
    <col min="8469" max="8469" width="5.6640625" style="95" customWidth="1"/>
    <col min="8470" max="8470" width="5.77734375" style="95" customWidth="1"/>
    <col min="8471" max="8471" width="4.6640625" style="95" customWidth="1"/>
    <col min="8472" max="8472" width="5" style="95" customWidth="1"/>
    <col min="8473" max="8473" width="4.6640625" style="95" customWidth="1"/>
    <col min="8474" max="8474" width="5.109375" style="95" customWidth="1"/>
    <col min="8475" max="8475" width="5.6640625" style="95" customWidth="1"/>
    <col min="8476" max="8476" width="4.33203125" style="95" customWidth="1"/>
    <col min="8477" max="8477" width="4.77734375" style="95" customWidth="1"/>
    <col min="8478" max="8478" width="3.5546875" style="95" customWidth="1"/>
    <col min="8479" max="8479" width="5.109375" style="95" customWidth="1"/>
    <col min="8480" max="8480" width="5" style="95" customWidth="1"/>
    <col min="8481" max="8481" width="4.44140625" style="95" customWidth="1"/>
    <col min="8482" max="8482" width="4.88671875" style="95" customWidth="1"/>
    <col min="8483" max="8483" width="10.109375" style="95" bestFit="1" customWidth="1"/>
    <col min="8484" max="8484" width="4.88671875" style="95" customWidth="1"/>
    <col min="8485" max="8485" width="19.109375" style="95" bestFit="1" customWidth="1"/>
    <col min="8486" max="8486" width="12.6640625" style="95" bestFit="1" customWidth="1"/>
    <col min="8487" max="8487" width="3.21875" style="95" customWidth="1"/>
    <col min="8488" max="8488" width="5.109375" style="95" customWidth="1"/>
    <col min="8489" max="8489" width="5.21875" style="95" customWidth="1"/>
    <col min="8490" max="8490" width="18.5546875" style="95" customWidth="1"/>
    <col min="8491" max="8491" width="9.6640625" style="95" bestFit="1" customWidth="1"/>
    <col min="8492" max="8492" width="4" style="95" customWidth="1"/>
    <col min="8493" max="8493" width="5.21875" style="95" customWidth="1"/>
    <col min="8494" max="8494" width="6" style="95" customWidth="1"/>
    <col min="8495" max="8495" width="16.5546875" style="95" customWidth="1"/>
    <col min="8496" max="8496" width="9.6640625" style="95" bestFit="1" customWidth="1"/>
    <col min="8497" max="8498" width="4.88671875" style="95" customWidth="1"/>
    <col min="8499" max="8499" width="6" style="95" customWidth="1"/>
    <col min="8500" max="8500" width="15.21875" style="95" bestFit="1" customWidth="1"/>
    <col min="8501" max="8501" width="9.6640625" style="95" bestFit="1" customWidth="1"/>
    <col min="8502" max="8502" width="3.44140625" style="95" customWidth="1"/>
    <col min="8503" max="8503" width="5.109375" style="95" customWidth="1"/>
    <col min="8504" max="8504" width="6.5546875" style="95" customWidth="1"/>
    <col min="8505" max="8505" width="5.77734375" style="95" customWidth="1"/>
    <col min="8506" max="8506" width="6.33203125" style="95" customWidth="1"/>
    <col min="8507" max="8507" width="3.44140625" style="95" customWidth="1"/>
    <col min="8508" max="8508" width="6.33203125" style="95" customWidth="1"/>
    <col min="8509" max="8509" width="6" style="95" customWidth="1"/>
    <col min="8510" max="8510" width="5.77734375" style="95" customWidth="1"/>
    <col min="8511" max="8511" width="3.77734375" style="95" customWidth="1"/>
    <col min="8512" max="8512" width="4.109375" style="95" customWidth="1"/>
    <col min="8513" max="8513" width="6.21875" style="95" customWidth="1"/>
    <col min="8514" max="8514" width="6" style="95" customWidth="1"/>
    <col min="8515" max="8704" width="8.88671875" style="95"/>
    <col min="8705" max="8705" width="3.77734375" style="95" customWidth="1"/>
    <col min="8706" max="8706" width="18.21875" style="95" bestFit="1" customWidth="1"/>
    <col min="8707" max="8707" width="63.109375" style="95" customWidth="1"/>
    <col min="8708" max="8708" width="20.5546875" style="95" bestFit="1" customWidth="1"/>
    <col min="8709" max="8709" width="11.33203125" style="95" bestFit="1" customWidth="1"/>
    <col min="8710" max="8710" width="4.6640625" style="95" customWidth="1"/>
    <col min="8711" max="8711" width="5.109375" style="95" customWidth="1"/>
    <col min="8712" max="8712" width="6.77734375" style="95" customWidth="1"/>
    <col min="8713" max="8713" width="4.5546875" style="95" customWidth="1"/>
    <col min="8714" max="8714" width="71" style="95" bestFit="1" customWidth="1"/>
    <col min="8715" max="8715" width="6.5546875" style="95" customWidth="1"/>
    <col min="8716" max="8716" width="4.88671875" style="95" customWidth="1"/>
    <col min="8717" max="8718" width="5.88671875" style="95" customWidth="1"/>
    <col min="8719" max="8720" width="5.21875" style="95" customWidth="1"/>
    <col min="8721" max="8721" width="7.44140625" style="95" customWidth="1"/>
    <col min="8722" max="8722" width="6.33203125" style="95" customWidth="1"/>
    <col min="8723" max="8723" width="7.44140625" style="95" customWidth="1"/>
    <col min="8724" max="8724" width="5.5546875" style="95" customWidth="1"/>
    <col min="8725" max="8725" width="5.6640625" style="95" customWidth="1"/>
    <col min="8726" max="8726" width="5.77734375" style="95" customWidth="1"/>
    <col min="8727" max="8727" width="4.6640625" style="95" customWidth="1"/>
    <col min="8728" max="8728" width="5" style="95" customWidth="1"/>
    <col min="8729" max="8729" width="4.6640625" style="95" customWidth="1"/>
    <col min="8730" max="8730" width="5.109375" style="95" customWidth="1"/>
    <col min="8731" max="8731" width="5.6640625" style="95" customWidth="1"/>
    <col min="8732" max="8732" width="4.33203125" style="95" customWidth="1"/>
    <col min="8733" max="8733" width="4.77734375" style="95" customWidth="1"/>
    <col min="8734" max="8734" width="3.5546875" style="95" customWidth="1"/>
    <col min="8735" max="8735" width="5.109375" style="95" customWidth="1"/>
    <col min="8736" max="8736" width="5" style="95" customWidth="1"/>
    <col min="8737" max="8737" width="4.44140625" style="95" customWidth="1"/>
    <col min="8738" max="8738" width="4.88671875" style="95" customWidth="1"/>
    <col min="8739" max="8739" width="10.109375" style="95" bestFit="1" customWidth="1"/>
    <col min="8740" max="8740" width="4.88671875" style="95" customWidth="1"/>
    <col min="8741" max="8741" width="19.109375" style="95" bestFit="1" customWidth="1"/>
    <col min="8742" max="8742" width="12.6640625" style="95" bestFit="1" customWidth="1"/>
    <col min="8743" max="8743" width="3.21875" style="95" customWidth="1"/>
    <col min="8744" max="8744" width="5.109375" style="95" customWidth="1"/>
    <col min="8745" max="8745" width="5.21875" style="95" customWidth="1"/>
    <col min="8746" max="8746" width="18.5546875" style="95" customWidth="1"/>
    <col min="8747" max="8747" width="9.6640625" style="95" bestFit="1" customWidth="1"/>
    <col min="8748" max="8748" width="4" style="95" customWidth="1"/>
    <col min="8749" max="8749" width="5.21875" style="95" customWidth="1"/>
    <col min="8750" max="8750" width="6" style="95" customWidth="1"/>
    <col min="8751" max="8751" width="16.5546875" style="95" customWidth="1"/>
    <col min="8752" max="8752" width="9.6640625" style="95" bestFit="1" customWidth="1"/>
    <col min="8753" max="8754" width="4.88671875" style="95" customWidth="1"/>
    <col min="8755" max="8755" width="6" style="95" customWidth="1"/>
    <col min="8756" max="8756" width="15.21875" style="95" bestFit="1" customWidth="1"/>
    <col min="8757" max="8757" width="9.6640625" style="95" bestFit="1" customWidth="1"/>
    <col min="8758" max="8758" width="3.44140625" style="95" customWidth="1"/>
    <col min="8759" max="8759" width="5.109375" style="95" customWidth="1"/>
    <col min="8760" max="8760" width="6.5546875" style="95" customWidth="1"/>
    <col min="8761" max="8761" width="5.77734375" style="95" customWidth="1"/>
    <col min="8762" max="8762" width="6.33203125" style="95" customWidth="1"/>
    <col min="8763" max="8763" width="3.44140625" style="95" customWidth="1"/>
    <col min="8764" max="8764" width="6.33203125" style="95" customWidth="1"/>
    <col min="8765" max="8765" width="6" style="95" customWidth="1"/>
    <col min="8766" max="8766" width="5.77734375" style="95" customWidth="1"/>
    <col min="8767" max="8767" width="3.77734375" style="95" customWidth="1"/>
    <col min="8768" max="8768" width="4.109375" style="95" customWidth="1"/>
    <col min="8769" max="8769" width="6.21875" style="95" customWidth="1"/>
    <col min="8770" max="8770" width="6" style="95" customWidth="1"/>
    <col min="8771" max="8960" width="8.88671875" style="95"/>
    <col min="8961" max="8961" width="3.77734375" style="95" customWidth="1"/>
    <col min="8962" max="8962" width="18.21875" style="95" bestFit="1" customWidth="1"/>
    <col min="8963" max="8963" width="63.109375" style="95" customWidth="1"/>
    <col min="8964" max="8964" width="20.5546875" style="95" bestFit="1" customWidth="1"/>
    <col min="8965" max="8965" width="11.33203125" style="95" bestFit="1" customWidth="1"/>
    <col min="8966" max="8966" width="4.6640625" style="95" customWidth="1"/>
    <col min="8967" max="8967" width="5.109375" style="95" customWidth="1"/>
    <col min="8968" max="8968" width="6.77734375" style="95" customWidth="1"/>
    <col min="8969" max="8969" width="4.5546875" style="95" customWidth="1"/>
    <col min="8970" max="8970" width="71" style="95" bestFit="1" customWidth="1"/>
    <col min="8971" max="8971" width="6.5546875" style="95" customWidth="1"/>
    <col min="8972" max="8972" width="4.88671875" style="95" customWidth="1"/>
    <col min="8973" max="8974" width="5.88671875" style="95" customWidth="1"/>
    <col min="8975" max="8976" width="5.21875" style="95" customWidth="1"/>
    <col min="8977" max="8977" width="7.44140625" style="95" customWidth="1"/>
    <col min="8978" max="8978" width="6.33203125" style="95" customWidth="1"/>
    <col min="8979" max="8979" width="7.44140625" style="95" customWidth="1"/>
    <col min="8980" max="8980" width="5.5546875" style="95" customWidth="1"/>
    <col min="8981" max="8981" width="5.6640625" style="95" customWidth="1"/>
    <col min="8982" max="8982" width="5.77734375" style="95" customWidth="1"/>
    <col min="8983" max="8983" width="4.6640625" style="95" customWidth="1"/>
    <col min="8984" max="8984" width="5" style="95" customWidth="1"/>
    <col min="8985" max="8985" width="4.6640625" style="95" customWidth="1"/>
    <col min="8986" max="8986" width="5.109375" style="95" customWidth="1"/>
    <col min="8987" max="8987" width="5.6640625" style="95" customWidth="1"/>
    <col min="8988" max="8988" width="4.33203125" style="95" customWidth="1"/>
    <col min="8989" max="8989" width="4.77734375" style="95" customWidth="1"/>
    <col min="8990" max="8990" width="3.5546875" style="95" customWidth="1"/>
    <col min="8991" max="8991" width="5.109375" style="95" customWidth="1"/>
    <col min="8992" max="8992" width="5" style="95" customWidth="1"/>
    <col min="8993" max="8993" width="4.44140625" style="95" customWidth="1"/>
    <col min="8994" max="8994" width="4.88671875" style="95" customWidth="1"/>
    <col min="8995" max="8995" width="10.109375" style="95" bestFit="1" customWidth="1"/>
    <col min="8996" max="8996" width="4.88671875" style="95" customWidth="1"/>
    <col min="8997" max="8997" width="19.109375" style="95" bestFit="1" customWidth="1"/>
    <col min="8998" max="8998" width="12.6640625" style="95" bestFit="1" customWidth="1"/>
    <col min="8999" max="8999" width="3.21875" style="95" customWidth="1"/>
    <col min="9000" max="9000" width="5.109375" style="95" customWidth="1"/>
    <col min="9001" max="9001" width="5.21875" style="95" customWidth="1"/>
    <col min="9002" max="9002" width="18.5546875" style="95" customWidth="1"/>
    <col min="9003" max="9003" width="9.6640625" style="95" bestFit="1" customWidth="1"/>
    <col min="9004" max="9004" width="4" style="95" customWidth="1"/>
    <col min="9005" max="9005" width="5.21875" style="95" customWidth="1"/>
    <col min="9006" max="9006" width="6" style="95" customWidth="1"/>
    <col min="9007" max="9007" width="16.5546875" style="95" customWidth="1"/>
    <col min="9008" max="9008" width="9.6640625" style="95" bestFit="1" customWidth="1"/>
    <col min="9009" max="9010" width="4.88671875" style="95" customWidth="1"/>
    <col min="9011" max="9011" width="6" style="95" customWidth="1"/>
    <col min="9012" max="9012" width="15.21875" style="95" bestFit="1" customWidth="1"/>
    <col min="9013" max="9013" width="9.6640625" style="95" bestFit="1" customWidth="1"/>
    <col min="9014" max="9014" width="3.44140625" style="95" customWidth="1"/>
    <col min="9015" max="9015" width="5.109375" style="95" customWidth="1"/>
    <col min="9016" max="9016" width="6.5546875" style="95" customWidth="1"/>
    <col min="9017" max="9017" width="5.77734375" style="95" customWidth="1"/>
    <col min="9018" max="9018" width="6.33203125" style="95" customWidth="1"/>
    <col min="9019" max="9019" width="3.44140625" style="95" customWidth="1"/>
    <col min="9020" max="9020" width="6.33203125" style="95" customWidth="1"/>
    <col min="9021" max="9021" width="6" style="95" customWidth="1"/>
    <col min="9022" max="9022" width="5.77734375" style="95" customWidth="1"/>
    <col min="9023" max="9023" width="3.77734375" style="95" customWidth="1"/>
    <col min="9024" max="9024" width="4.109375" style="95" customWidth="1"/>
    <col min="9025" max="9025" width="6.21875" style="95" customWidth="1"/>
    <col min="9026" max="9026" width="6" style="95" customWidth="1"/>
    <col min="9027" max="9216" width="8.88671875" style="95"/>
    <col min="9217" max="9217" width="3.77734375" style="95" customWidth="1"/>
    <col min="9218" max="9218" width="18.21875" style="95" bestFit="1" customWidth="1"/>
    <col min="9219" max="9219" width="63.109375" style="95" customWidth="1"/>
    <col min="9220" max="9220" width="20.5546875" style="95" bestFit="1" customWidth="1"/>
    <col min="9221" max="9221" width="11.33203125" style="95" bestFit="1" customWidth="1"/>
    <col min="9222" max="9222" width="4.6640625" style="95" customWidth="1"/>
    <col min="9223" max="9223" width="5.109375" style="95" customWidth="1"/>
    <col min="9224" max="9224" width="6.77734375" style="95" customWidth="1"/>
    <col min="9225" max="9225" width="4.5546875" style="95" customWidth="1"/>
    <col min="9226" max="9226" width="71" style="95" bestFit="1" customWidth="1"/>
    <col min="9227" max="9227" width="6.5546875" style="95" customWidth="1"/>
    <col min="9228" max="9228" width="4.88671875" style="95" customWidth="1"/>
    <col min="9229" max="9230" width="5.88671875" style="95" customWidth="1"/>
    <col min="9231" max="9232" width="5.21875" style="95" customWidth="1"/>
    <col min="9233" max="9233" width="7.44140625" style="95" customWidth="1"/>
    <col min="9234" max="9234" width="6.33203125" style="95" customWidth="1"/>
    <col min="9235" max="9235" width="7.44140625" style="95" customWidth="1"/>
    <col min="9236" max="9236" width="5.5546875" style="95" customWidth="1"/>
    <col min="9237" max="9237" width="5.6640625" style="95" customWidth="1"/>
    <col min="9238" max="9238" width="5.77734375" style="95" customWidth="1"/>
    <col min="9239" max="9239" width="4.6640625" style="95" customWidth="1"/>
    <col min="9240" max="9240" width="5" style="95" customWidth="1"/>
    <col min="9241" max="9241" width="4.6640625" style="95" customWidth="1"/>
    <col min="9242" max="9242" width="5.109375" style="95" customWidth="1"/>
    <col min="9243" max="9243" width="5.6640625" style="95" customWidth="1"/>
    <col min="9244" max="9244" width="4.33203125" style="95" customWidth="1"/>
    <col min="9245" max="9245" width="4.77734375" style="95" customWidth="1"/>
    <col min="9246" max="9246" width="3.5546875" style="95" customWidth="1"/>
    <col min="9247" max="9247" width="5.109375" style="95" customWidth="1"/>
    <col min="9248" max="9248" width="5" style="95" customWidth="1"/>
    <col min="9249" max="9249" width="4.44140625" style="95" customWidth="1"/>
    <col min="9250" max="9250" width="4.88671875" style="95" customWidth="1"/>
    <col min="9251" max="9251" width="10.109375" style="95" bestFit="1" customWidth="1"/>
    <col min="9252" max="9252" width="4.88671875" style="95" customWidth="1"/>
    <col min="9253" max="9253" width="19.109375" style="95" bestFit="1" customWidth="1"/>
    <col min="9254" max="9254" width="12.6640625" style="95" bestFit="1" customWidth="1"/>
    <col min="9255" max="9255" width="3.21875" style="95" customWidth="1"/>
    <col min="9256" max="9256" width="5.109375" style="95" customWidth="1"/>
    <col min="9257" max="9257" width="5.21875" style="95" customWidth="1"/>
    <col min="9258" max="9258" width="18.5546875" style="95" customWidth="1"/>
    <col min="9259" max="9259" width="9.6640625" style="95" bestFit="1" customWidth="1"/>
    <col min="9260" max="9260" width="4" style="95" customWidth="1"/>
    <col min="9261" max="9261" width="5.21875" style="95" customWidth="1"/>
    <col min="9262" max="9262" width="6" style="95" customWidth="1"/>
    <col min="9263" max="9263" width="16.5546875" style="95" customWidth="1"/>
    <col min="9264" max="9264" width="9.6640625" style="95" bestFit="1" customWidth="1"/>
    <col min="9265" max="9266" width="4.88671875" style="95" customWidth="1"/>
    <col min="9267" max="9267" width="6" style="95" customWidth="1"/>
    <col min="9268" max="9268" width="15.21875" style="95" bestFit="1" customWidth="1"/>
    <col min="9269" max="9269" width="9.6640625" style="95" bestFit="1" customWidth="1"/>
    <col min="9270" max="9270" width="3.44140625" style="95" customWidth="1"/>
    <col min="9271" max="9271" width="5.109375" style="95" customWidth="1"/>
    <col min="9272" max="9272" width="6.5546875" style="95" customWidth="1"/>
    <col min="9273" max="9273" width="5.77734375" style="95" customWidth="1"/>
    <col min="9274" max="9274" width="6.33203125" style="95" customWidth="1"/>
    <col min="9275" max="9275" width="3.44140625" style="95" customWidth="1"/>
    <col min="9276" max="9276" width="6.33203125" style="95" customWidth="1"/>
    <col min="9277" max="9277" width="6" style="95" customWidth="1"/>
    <col min="9278" max="9278" width="5.77734375" style="95" customWidth="1"/>
    <col min="9279" max="9279" width="3.77734375" style="95" customWidth="1"/>
    <col min="9280" max="9280" width="4.109375" style="95" customWidth="1"/>
    <col min="9281" max="9281" width="6.21875" style="95" customWidth="1"/>
    <col min="9282" max="9282" width="6" style="95" customWidth="1"/>
    <col min="9283" max="9472" width="8.88671875" style="95"/>
    <col min="9473" max="9473" width="3.77734375" style="95" customWidth="1"/>
    <col min="9474" max="9474" width="18.21875" style="95" bestFit="1" customWidth="1"/>
    <col min="9475" max="9475" width="63.109375" style="95" customWidth="1"/>
    <col min="9476" max="9476" width="20.5546875" style="95" bestFit="1" customWidth="1"/>
    <col min="9477" max="9477" width="11.33203125" style="95" bestFit="1" customWidth="1"/>
    <col min="9478" max="9478" width="4.6640625" style="95" customWidth="1"/>
    <col min="9479" max="9479" width="5.109375" style="95" customWidth="1"/>
    <col min="9480" max="9480" width="6.77734375" style="95" customWidth="1"/>
    <col min="9481" max="9481" width="4.5546875" style="95" customWidth="1"/>
    <col min="9482" max="9482" width="71" style="95" bestFit="1" customWidth="1"/>
    <col min="9483" max="9483" width="6.5546875" style="95" customWidth="1"/>
    <col min="9484" max="9484" width="4.88671875" style="95" customWidth="1"/>
    <col min="9485" max="9486" width="5.88671875" style="95" customWidth="1"/>
    <col min="9487" max="9488" width="5.21875" style="95" customWidth="1"/>
    <col min="9489" max="9489" width="7.44140625" style="95" customWidth="1"/>
    <col min="9490" max="9490" width="6.33203125" style="95" customWidth="1"/>
    <col min="9491" max="9491" width="7.44140625" style="95" customWidth="1"/>
    <col min="9492" max="9492" width="5.5546875" style="95" customWidth="1"/>
    <col min="9493" max="9493" width="5.6640625" style="95" customWidth="1"/>
    <col min="9494" max="9494" width="5.77734375" style="95" customWidth="1"/>
    <col min="9495" max="9495" width="4.6640625" style="95" customWidth="1"/>
    <col min="9496" max="9496" width="5" style="95" customWidth="1"/>
    <col min="9497" max="9497" width="4.6640625" style="95" customWidth="1"/>
    <col min="9498" max="9498" width="5.109375" style="95" customWidth="1"/>
    <col min="9499" max="9499" width="5.6640625" style="95" customWidth="1"/>
    <col min="9500" max="9500" width="4.33203125" style="95" customWidth="1"/>
    <col min="9501" max="9501" width="4.77734375" style="95" customWidth="1"/>
    <col min="9502" max="9502" width="3.5546875" style="95" customWidth="1"/>
    <col min="9503" max="9503" width="5.109375" style="95" customWidth="1"/>
    <col min="9504" max="9504" width="5" style="95" customWidth="1"/>
    <col min="9505" max="9505" width="4.44140625" style="95" customWidth="1"/>
    <col min="9506" max="9506" width="4.88671875" style="95" customWidth="1"/>
    <col min="9507" max="9507" width="10.109375" style="95" bestFit="1" customWidth="1"/>
    <col min="9508" max="9508" width="4.88671875" style="95" customWidth="1"/>
    <col min="9509" max="9509" width="19.109375" style="95" bestFit="1" customWidth="1"/>
    <col min="9510" max="9510" width="12.6640625" style="95" bestFit="1" customWidth="1"/>
    <col min="9511" max="9511" width="3.21875" style="95" customWidth="1"/>
    <col min="9512" max="9512" width="5.109375" style="95" customWidth="1"/>
    <col min="9513" max="9513" width="5.21875" style="95" customWidth="1"/>
    <col min="9514" max="9514" width="18.5546875" style="95" customWidth="1"/>
    <col min="9515" max="9515" width="9.6640625" style="95" bestFit="1" customWidth="1"/>
    <col min="9516" max="9516" width="4" style="95" customWidth="1"/>
    <col min="9517" max="9517" width="5.21875" style="95" customWidth="1"/>
    <col min="9518" max="9518" width="6" style="95" customWidth="1"/>
    <col min="9519" max="9519" width="16.5546875" style="95" customWidth="1"/>
    <col min="9520" max="9520" width="9.6640625" style="95" bestFit="1" customWidth="1"/>
    <col min="9521" max="9522" width="4.88671875" style="95" customWidth="1"/>
    <col min="9523" max="9523" width="6" style="95" customWidth="1"/>
    <col min="9524" max="9524" width="15.21875" style="95" bestFit="1" customWidth="1"/>
    <col min="9525" max="9525" width="9.6640625" style="95" bestFit="1" customWidth="1"/>
    <col min="9526" max="9526" width="3.44140625" style="95" customWidth="1"/>
    <col min="9527" max="9527" width="5.109375" style="95" customWidth="1"/>
    <col min="9528" max="9528" width="6.5546875" style="95" customWidth="1"/>
    <col min="9529" max="9529" width="5.77734375" style="95" customWidth="1"/>
    <col min="9530" max="9530" width="6.33203125" style="95" customWidth="1"/>
    <col min="9531" max="9531" width="3.44140625" style="95" customWidth="1"/>
    <col min="9532" max="9532" width="6.33203125" style="95" customWidth="1"/>
    <col min="9533" max="9533" width="6" style="95" customWidth="1"/>
    <col min="9534" max="9534" width="5.77734375" style="95" customWidth="1"/>
    <col min="9535" max="9535" width="3.77734375" style="95" customWidth="1"/>
    <col min="9536" max="9536" width="4.109375" style="95" customWidth="1"/>
    <col min="9537" max="9537" width="6.21875" style="95" customWidth="1"/>
    <col min="9538" max="9538" width="6" style="95" customWidth="1"/>
    <col min="9539" max="9728" width="8.88671875" style="95"/>
    <col min="9729" max="9729" width="3.77734375" style="95" customWidth="1"/>
    <col min="9730" max="9730" width="18.21875" style="95" bestFit="1" customWidth="1"/>
    <col min="9731" max="9731" width="63.109375" style="95" customWidth="1"/>
    <col min="9732" max="9732" width="20.5546875" style="95" bestFit="1" customWidth="1"/>
    <col min="9733" max="9733" width="11.33203125" style="95" bestFit="1" customWidth="1"/>
    <col min="9734" max="9734" width="4.6640625" style="95" customWidth="1"/>
    <col min="9735" max="9735" width="5.109375" style="95" customWidth="1"/>
    <col min="9736" max="9736" width="6.77734375" style="95" customWidth="1"/>
    <col min="9737" max="9737" width="4.5546875" style="95" customWidth="1"/>
    <col min="9738" max="9738" width="71" style="95" bestFit="1" customWidth="1"/>
    <col min="9739" max="9739" width="6.5546875" style="95" customWidth="1"/>
    <col min="9740" max="9740" width="4.88671875" style="95" customWidth="1"/>
    <col min="9741" max="9742" width="5.88671875" style="95" customWidth="1"/>
    <col min="9743" max="9744" width="5.21875" style="95" customWidth="1"/>
    <col min="9745" max="9745" width="7.44140625" style="95" customWidth="1"/>
    <col min="9746" max="9746" width="6.33203125" style="95" customWidth="1"/>
    <col min="9747" max="9747" width="7.44140625" style="95" customWidth="1"/>
    <col min="9748" max="9748" width="5.5546875" style="95" customWidth="1"/>
    <col min="9749" max="9749" width="5.6640625" style="95" customWidth="1"/>
    <col min="9750" max="9750" width="5.77734375" style="95" customWidth="1"/>
    <col min="9751" max="9751" width="4.6640625" style="95" customWidth="1"/>
    <col min="9752" max="9752" width="5" style="95" customWidth="1"/>
    <col min="9753" max="9753" width="4.6640625" style="95" customWidth="1"/>
    <col min="9754" max="9754" width="5.109375" style="95" customWidth="1"/>
    <col min="9755" max="9755" width="5.6640625" style="95" customWidth="1"/>
    <col min="9756" max="9756" width="4.33203125" style="95" customWidth="1"/>
    <col min="9757" max="9757" width="4.77734375" style="95" customWidth="1"/>
    <col min="9758" max="9758" width="3.5546875" style="95" customWidth="1"/>
    <col min="9759" max="9759" width="5.109375" style="95" customWidth="1"/>
    <col min="9760" max="9760" width="5" style="95" customWidth="1"/>
    <col min="9761" max="9761" width="4.44140625" style="95" customWidth="1"/>
    <col min="9762" max="9762" width="4.88671875" style="95" customWidth="1"/>
    <col min="9763" max="9763" width="10.109375" style="95" bestFit="1" customWidth="1"/>
    <col min="9764" max="9764" width="4.88671875" style="95" customWidth="1"/>
    <col min="9765" max="9765" width="19.109375" style="95" bestFit="1" customWidth="1"/>
    <col min="9766" max="9766" width="12.6640625" style="95" bestFit="1" customWidth="1"/>
    <col min="9767" max="9767" width="3.21875" style="95" customWidth="1"/>
    <col min="9768" max="9768" width="5.109375" style="95" customWidth="1"/>
    <col min="9769" max="9769" width="5.21875" style="95" customWidth="1"/>
    <col min="9770" max="9770" width="18.5546875" style="95" customWidth="1"/>
    <col min="9771" max="9771" width="9.6640625" style="95" bestFit="1" customWidth="1"/>
    <col min="9772" max="9772" width="4" style="95" customWidth="1"/>
    <col min="9773" max="9773" width="5.21875" style="95" customWidth="1"/>
    <col min="9774" max="9774" width="6" style="95" customWidth="1"/>
    <col min="9775" max="9775" width="16.5546875" style="95" customWidth="1"/>
    <col min="9776" max="9776" width="9.6640625" style="95" bestFit="1" customWidth="1"/>
    <col min="9777" max="9778" width="4.88671875" style="95" customWidth="1"/>
    <col min="9779" max="9779" width="6" style="95" customWidth="1"/>
    <col min="9780" max="9780" width="15.21875" style="95" bestFit="1" customWidth="1"/>
    <col min="9781" max="9781" width="9.6640625" style="95" bestFit="1" customWidth="1"/>
    <col min="9782" max="9782" width="3.44140625" style="95" customWidth="1"/>
    <col min="9783" max="9783" width="5.109375" style="95" customWidth="1"/>
    <col min="9784" max="9784" width="6.5546875" style="95" customWidth="1"/>
    <col min="9785" max="9785" width="5.77734375" style="95" customWidth="1"/>
    <col min="9786" max="9786" width="6.33203125" style="95" customWidth="1"/>
    <col min="9787" max="9787" width="3.44140625" style="95" customWidth="1"/>
    <col min="9788" max="9788" width="6.33203125" style="95" customWidth="1"/>
    <col min="9789" max="9789" width="6" style="95" customWidth="1"/>
    <col min="9790" max="9790" width="5.77734375" style="95" customWidth="1"/>
    <col min="9791" max="9791" width="3.77734375" style="95" customWidth="1"/>
    <col min="9792" max="9792" width="4.109375" style="95" customWidth="1"/>
    <col min="9793" max="9793" width="6.21875" style="95" customWidth="1"/>
    <col min="9794" max="9794" width="6" style="95" customWidth="1"/>
    <col min="9795" max="9984" width="8.88671875" style="95"/>
    <col min="9985" max="9985" width="3.77734375" style="95" customWidth="1"/>
    <col min="9986" max="9986" width="18.21875" style="95" bestFit="1" customWidth="1"/>
    <col min="9987" max="9987" width="63.109375" style="95" customWidth="1"/>
    <col min="9988" max="9988" width="20.5546875" style="95" bestFit="1" customWidth="1"/>
    <col min="9989" max="9989" width="11.33203125" style="95" bestFit="1" customWidth="1"/>
    <col min="9990" max="9990" width="4.6640625" style="95" customWidth="1"/>
    <col min="9991" max="9991" width="5.109375" style="95" customWidth="1"/>
    <col min="9992" max="9992" width="6.77734375" style="95" customWidth="1"/>
    <col min="9993" max="9993" width="4.5546875" style="95" customWidth="1"/>
    <col min="9994" max="9994" width="71" style="95" bestFit="1" customWidth="1"/>
    <col min="9995" max="9995" width="6.5546875" style="95" customWidth="1"/>
    <col min="9996" max="9996" width="4.88671875" style="95" customWidth="1"/>
    <col min="9997" max="9998" width="5.88671875" style="95" customWidth="1"/>
    <col min="9999" max="10000" width="5.21875" style="95" customWidth="1"/>
    <col min="10001" max="10001" width="7.44140625" style="95" customWidth="1"/>
    <col min="10002" max="10002" width="6.33203125" style="95" customWidth="1"/>
    <col min="10003" max="10003" width="7.44140625" style="95" customWidth="1"/>
    <col min="10004" max="10004" width="5.5546875" style="95" customWidth="1"/>
    <col min="10005" max="10005" width="5.6640625" style="95" customWidth="1"/>
    <col min="10006" max="10006" width="5.77734375" style="95" customWidth="1"/>
    <col min="10007" max="10007" width="4.6640625" style="95" customWidth="1"/>
    <col min="10008" max="10008" width="5" style="95" customWidth="1"/>
    <col min="10009" max="10009" width="4.6640625" style="95" customWidth="1"/>
    <col min="10010" max="10010" width="5.109375" style="95" customWidth="1"/>
    <col min="10011" max="10011" width="5.6640625" style="95" customWidth="1"/>
    <col min="10012" max="10012" width="4.33203125" style="95" customWidth="1"/>
    <col min="10013" max="10013" width="4.77734375" style="95" customWidth="1"/>
    <col min="10014" max="10014" width="3.5546875" style="95" customWidth="1"/>
    <col min="10015" max="10015" width="5.109375" style="95" customWidth="1"/>
    <col min="10016" max="10016" width="5" style="95" customWidth="1"/>
    <col min="10017" max="10017" width="4.44140625" style="95" customWidth="1"/>
    <col min="10018" max="10018" width="4.88671875" style="95" customWidth="1"/>
    <col min="10019" max="10019" width="10.109375" style="95" bestFit="1" customWidth="1"/>
    <col min="10020" max="10020" width="4.88671875" style="95" customWidth="1"/>
    <col min="10021" max="10021" width="19.109375" style="95" bestFit="1" customWidth="1"/>
    <col min="10022" max="10022" width="12.6640625" style="95" bestFit="1" customWidth="1"/>
    <col min="10023" max="10023" width="3.21875" style="95" customWidth="1"/>
    <col min="10024" max="10024" width="5.109375" style="95" customWidth="1"/>
    <col min="10025" max="10025" width="5.21875" style="95" customWidth="1"/>
    <col min="10026" max="10026" width="18.5546875" style="95" customWidth="1"/>
    <col min="10027" max="10027" width="9.6640625" style="95" bestFit="1" customWidth="1"/>
    <col min="10028" max="10028" width="4" style="95" customWidth="1"/>
    <col min="10029" max="10029" width="5.21875" style="95" customWidth="1"/>
    <col min="10030" max="10030" width="6" style="95" customWidth="1"/>
    <col min="10031" max="10031" width="16.5546875" style="95" customWidth="1"/>
    <col min="10032" max="10032" width="9.6640625" style="95" bestFit="1" customWidth="1"/>
    <col min="10033" max="10034" width="4.88671875" style="95" customWidth="1"/>
    <col min="10035" max="10035" width="6" style="95" customWidth="1"/>
    <col min="10036" max="10036" width="15.21875" style="95" bestFit="1" customWidth="1"/>
    <col min="10037" max="10037" width="9.6640625" style="95" bestFit="1" customWidth="1"/>
    <col min="10038" max="10038" width="3.44140625" style="95" customWidth="1"/>
    <col min="10039" max="10039" width="5.109375" style="95" customWidth="1"/>
    <col min="10040" max="10040" width="6.5546875" style="95" customWidth="1"/>
    <col min="10041" max="10041" width="5.77734375" style="95" customWidth="1"/>
    <col min="10042" max="10042" width="6.33203125" style="95" customWidth="1"/>
    <col min="10043" max="10043" width="3.44140625" style="95" customWidth="1"/>
    <col min="10044" max="10044" width="6.33203125" style="95" customWidth="1"/>
    <col min="10045" max="10045" width="6" style="95" customWidth="1"/>
    <col min="10046" max="10046" width="5.77734375" style="95" customWidth="1"/>
    <col min="10047" max="10047" width="3.77734375" style="95" customWidth="1"/>
    <col min="10048" max="10048" width="4.109375" style="95" customWidth="1"/>
    <col min="10049" max="10049" width="6.21875" style="95" customWidth="1"/>
    <col min="10050" max="10050" width="6" style="95" customWidth="1"/>
    <col min="10051" max="10240" width="8.88671875" style="95"/>
    <col min="10241" max="10241" width="3.77734375" style="95" customWidth="1"/>
    <col min="10242" max="10242" width="18.21875" style="95" bestFit="1" customWidth="1"/>
    <col min="10243" max="10243" width="63.109375" style="95" customWidth="1"/>
    <col min="10244" max="10244" width="20.5546875" style="95" bestFit="1" customWidth="1"/>
    <col min="10245" max="10245" width="11.33203125" style="95" bestFit="1" customWidth="1"/>
    <col min="10246" max="10246" width="4.6640625" style="95" customWidth="1"/>
    <col min="10247" max="10247" width="5.109375" style="95" customWidth="1"/>
    <col min="10248" max="10248" width="6.77734375" style="95" customWidth="1"/>
    <col min="10249" max="10249" width="4.5546875" style="95" customWidth="1"/>
    <col min="10250" max="10250" width="71" style="95" bestFit="1" customWidth="1"/>
    <col min="10251" max="10251" width="6.5546875" style="95" customWidth="1"/>
    <col min="10252" max="10252" width="4.88671875" style="95" customWidth="1"/>
    <col min="10253" max="10254" width="5.88671875" style="95" customWidth="1"/>
    <col min="10255" max="10256" width="5.21875" style="95" customWidth="1"/>
    <col min="10257" max="10257" width="7.44140625" style="95" customWidth="1"/>
    <col min="10258" max="10258" width="6.33203125" style="95" customWidth="1"/>
    <col min="10259" max="10259" width="7.44140625" style="95" customWidth="1"/>
    <col min="10260" max="10260" width="5.5546875" style="95" customWidth="1"/>
    <col min="10261" max="10261" width="5.6640625" style="95" customWidth="1"/>
    <col min="10262" max="10262" width="5.77734375" style="95" customWidth="1"/>
    <col min="10263" max="10263" width="4.6640625" style="95" customWidth="1"/>
    <col min="10264" max="10264" width="5" style="95" customWidth="1"/>
    <col min="10265" max="10265" width="4.6640625" style="95" customWidth="1"/>
    <col min="10266" max="10266" width="5.109375" style="95" customWidth="1"/>
    <col min="10267" max="10267" width="5.6640625" style="95" customWidth="1"/>
    <col min="10268" max="10268" width="4.33203125" style="95" customWidth="1"/>
    <col min="10269" max="10269" width="4.77734375" style="95" customWidth="1"/>
    <col min="10270" max="10270" width="3.5546875" style="95" customWidth="1"/>
    <col min="10271" max="10271" width="5.109375" style="95" customWidth="1"/>
    <col min="10272" max="10272" width="5" style="95" customWidth="1"/>
    <col min="10273" max="10273" width="4.44140625" style="95" customWidth="1"/>
    <col min="10274" max="10274" width="4.88671875" style="95" customWidth="1"/>
    <col min="10275" max="10275" width="10.109375" style="95" bestFit="1" customWidth="1"/>
    <col min="10276" max="10276" width="4.88671875" style="95" customWidth="1"/>
    <col min="10277" max="10277" width="19.109375" style="95" bestFit="1" customWidth="1"/>
    <col min="10278" max="10278" width="12.6640625" style="95" bestFit="1" customWidth="1"/>
    <col min="10279" max="10279" width="3.21875" style="95" customWidth="1"/>
    <col min="10280" max="10280" width="5.109375" style="95" customWidth="1"/>
    <col min="10281" max="10281" width="5.21875" style="95" customWidth="1"/>
    <col min="10282" max="10282" width="18.5546875" style="95" customWidth="1"/>
    <col min="10283" max="10283" width="9.6640625" style="95" bestFit="1" customWidth="1"/>
    <col min="10284" max="10284" width="4" style="95" customWidth="1"/>
    <col min="10285" max="10285" width="5.21875" style="95" customWidth="1"/>
    <col min="10286" max="10286" width="6" style="95" customWidth="1"/>
    <col min="10287" max="10287" width="16.5546875" style="95" customWidth="1"/>
    <col min="10288" max="10288" width="9.6640625" style="95" bestFit="1" customWidth="1"/>
    <col min="10289" max="10290" width="4.88671875" style="95" customWidth="1"/>
    <col min="10291" max="10291" width="6" style="95" customWidth="1"/>
    <col min="10292" max="10292" width="15.21875" style="95" bestFit="1" customWidth="1"/>
    <col min="10293" max="10293" width="9.6640625" style="95" bestFit="1" customWidth="1"/>
    <col min="10294" max="10294" width="3.44140625" style="95" customWidth="1"/>
    <col min="10295" max="10295" width="5.109375" style="95" customWidth="1"/>
    <col min="10296" max="10296" width="6.5546875" style="95" customWidth="1"/>
    <col min="10297" max="10297" width="5.77734375" style="95" customWidth="1"/>
    <col min="10298" max="10298" width="6.33203125" style="95" customWidth="1"/>
    <col min="10299" max="10299" width="3.44140625" style="95" customWidth="1"/>
    <col min="10300" max="10300" width="6.33203125" style="95" customWidth="1"/>
    <col min="10301" max="10301" width="6" style="95" customWidth="1"/>
    <col min="10302" max="10302" width="5.77734375" style="95" customWidth="1"/>
    <col min="10303" max="10303" width="3.77734375" style="95" customWidth="1"/>
    <col min="10304" max="10304" width="4.109375" style="95" customWidth="1"/>
    <col min="10305" max="10305" width="6.21875" style="95" customWidth="1"/>
    <col min="10306" max="10306" width="6" style="95" customWidth="1"/>
    <col min="10307" max="10496" width="8.88671875" style="95"/>
    <col min="10497" max="10497" width="3.77734375" style="95" customWidth="1"/>
    <col min="10498" max="10498" width="18.21875" style="95" bestFit="1" customWidth="1"/>
    <col min="10499" max="10499" width="63.109375" style="95" customWidth="1"/>
    <col min="10500" max="10500" width="20.5546875" style="95" bestFit="1" customWidth="1"/>
    <col min="10501" max="10501" width="11.33203125" style="95" bestFit="1" customWidth="1"/>
    <col min="10502" max="10502" width="4.6640625" style="95" customWidth="1"/>
    <col min="10503" max="10503" width="5.109375" style="95" customWidth="1"/>
    <col min="10504" max="10504" width="6.77734375" style="95" customWidth="1"/>
    <col min="10505" max="10505" width="4.5546875" style="95" customWidth="1"/>
    <col min="10506" max="10506" width="71" style="95" bestFit="1" customWidth="1"/>
    <col min="10507" max="10507" width="6.5546875" style="95" customWidth="1"/>
    <col min="10508" max="10508" width="4.88671875" style="95" customWidth="1"/>
    <col min="10509" max="10510" width="5.88671875" style="95" customWidth="1"/>
    <col min="10511" max="10512" width="5.21875" style="95" customWidth="1"/>
    <col min="10513" max="10513" width="7.44140625" style="95" customWidth="1"/>
    <col min="10514" max="10514" width="6.33203125" style="95" customWidth="1"/>
    <col min="10515" max="10515" width="7.44140625" style="95" customWidth="1"/>
    <col min="10516" max="10516" width="5.5546875" style="95" customWidth="1"/>
    <col min="10517" max="10517" width="5.6640625" style="95" customWidth="1"/>
    <col min="10518" max="10518" width="5.77734375" style="95" customWidth="1"/>
    <col min="10519" max="10519" width="4.6640625" style="95" customWidth="1"/>
    <col min="10520" max="10520" width="5" style="95" customWidth="1"/>
    <col min="10521" max="10521" width="4.6640625" style="95" customWidth="1"/>
    <col min="10522" max="10522" width="5.109375" style="95" customWidth="1"/>
    <col min="10523" max="10523" width="5.6640625" style="95" customWidth="1"/>
    <col min="10524" max="10524" width="4.33203125" style="95" customWidth="1"/>
    <col min="10525" max="10525" width="4.77734375" style="95" customWidth="1"/>
    <col min="10526" max="10526" width="3.5546875" style="95" customWidth="1"/>
    <col min="10527" max="10527" width="5.109375" style="95" customWidth="1"/>
    <col min="10528" max="10528" width="5" style="95" customWidth="1"/>
    <col min="10529" max="10529" width="4.44140625" style="95" customWidth="1"/>
    <col min="10530" max="10530" width="4.88671875" style="95" customWidth="1"/>
    <col min="10531" max="10531" width="10.109375" style="95" bestFit="1" customWidth="1"/>
    <col min="10532" max="10532" width="4.88671875" style="95" customWidth="1"/>
    <col min="10533" max="10533" width="19.109375" style="95" bestFit="1" customWidth="1"/>
    <col min="10534" max="10534" width="12.6640625" style="95" bestFit="1" customWidth="1"/>
    <col min="10535" max="10535" width="3.21875" style="95" customWidth="1"/>
    <col min="10536" max="10536" width="5.109375" style="95" customWidth="1"/>
    <col min="10537" max="10537" width="5.21875" style="95" customWidth="1"/>
    <col min="10538" max="10538" width="18.5546875" style="95" customWidth="1"/>
    <col min="10539" max="10539" width="9.6640625" style="95" bestFit="1" customWidth="1"/>
    <col min="10540" max="10540" width="4" style="95" customWidth="1"/>
    <col min="10541" max="10541" width="5.21875" style="95" customWidth="1"/>
    <col min="10542" max="10542" width="6" style="95" customWidth="1"/>
    <col min="10543" max="10543" width="16.5546875" style="95" customWidth="1"/>
    <col min="10544" max="10544" width="9.6640625" style="95" bestFit="1" customWidth="1"/>
    <col min="10545" max="10546" width="4.88671875" style="95" customWidth="1"/>
    <col min="10547" max="10547" width="6" style="95" customWidth="1"/>
    <col min="10548" max="10548" width="15.21875" style="95" bestFit="1" customWidth="1"/>
    <col min="10549" max="10549" width="9.6640625" style="95" bestFit="1" customWidth="1"/>
    <col min="10550" max="10550" width="3.44140625" style="95" customWidth="1"/>
    <col min="10551" max="10551" width="5.109375" style="95" customWidth="1"/>
    <col min="10552" max="10552" width="6.5546875" style="95" customWidth="1"/>
    <col min="10553" max="10553" width="5.77734375" style="95" customWidth="1"/>
    <col min="10554" max="10554" width="6.33203125" style="95" customWidth="1"/>
    <col min="10555" max="10555" width="3.44140625" style="95" customWidth="1"/>
    <col min="10556" max="10556" width="6.33203125" style="95" customWidth="1"/>
    <col min="10557" max="10557" width="6" style="95" customWidth="1"/>
    <col min="10558" max="10558" width="5.77734375" style="95" customWidth="1"/>
    <col min="10559" max="10559" width="3.77734375" style="95" customWidth="1"/>
    <col min="10560" max="10560" width="4.109375" style="95" customWidth="1"/>
    <col min="10561" max="10561" width="6.21875" style="95" customWidth="1"/>
    <col min="10562" max="10562" width="6" style="95" customWidth="1"/>
    <col min="10563" max="10752" width="8.88671875" style="95"/>
    <col min="10753" max="10753" width="3.77734375" style="95" customWidth="1"/>
    <col min="10754" max="10754" width="18.21875" style="95" bestFit="1" customWidth="1"/>
    <col min="10755" max="10755" width="63.109375" style="95" customWidth="1"/>
    <col min="10756" max="10756" width="20.5546875" style="95" bestFit="1" customWidth="1"/>
    <col min="10757" max="10757" width="11.33203125" style="95" bestFit="1" customWidth="1"/>
    <col min="10758" max="10758" width="4.6640625" style="95" customWidth="1"/>
    <col min="10759" max="10759" width="5.109375" style="95" customWidth="1"/>
    <col min="10760" max="10760" width="6.77734375" style="95" customWidth="1"/>
    <col min="10761" max="10761" width="4.5546875" style="95" customWidth="1"/>
    <col min="10762" max="10762" width="71" style="95" bestFit="1" customWidth="1"/>
    <col min="10763" max="10763" width="6.5546875" style="95" customWidth="1"/>
    <col min="10764" max="10764" width="4.88671875" style="95" customWidth="1"/>
    <col min="10765" max="10766" width="5.88671875" style="95" customWidth="1"/>
    <col min="10767" max="10768" width="5.21875" style="95" customWidth="1"/>
    <col min="10769" max="10769" width="7.44140625" style="95" customWidth="1"/>
    <col min="10770" max="10770" width="6.33203125" style="95" customWidth="1"/>
    <col min="10771" max="10771" width="7.44140625" style="95" customWidth="1"/>
    <col min="10772" max="10772" width="5.5546875" style="95" customWidth="1"/>
    <col min="10773" max="10773" width="5.6640625" style="95" customWidth="1"/>
    <col min="10774" max="10774" width="5.77734375" style="95" customWidth="1"/>
    <col min="10775" max="10775" width="4.6640625" style="95" customWidth="1"/>
    <col min="10776" max="10776" width="5" style="95" customWidth="1"/>
    <col min="10777" max="10777" width="4.6640625" style="95" customWidth="1"/>
    <col min="10778" max="10778" width="5.109375" style="95" customWidth="1"/>
    <col min="10779" max="10779" width="5.6640625" style="95" customWidth="1"/>
    <col min="10780" max="10780" width="4.33203125" style="95" customWidth="1"/>
    <col min="10781" max="10781" width="4.77734375" style="95" customWidth="1"/>
    <col min="10782" max="10782" width="3.5546875" style="95" customWidth="1"/>
    <col min="10783" max="10783" width="5.109375" style="95" customWidth="1"/>
    <col min="10784" max="10784" width="5" style="95" customWidth="1"/>
    <col min="10785" max="10785" width="4.44140625" style="95" customWidth="1"/>
    <col min="10786" max="10786" width="4.88671875" style="95" customWidth="1"/>
    <col min="10787" max="10787" width="10.109375" style="95" bestFit="1" customWidth="1"/>
    <col min="10788" max="10788" width="4.88671875" style="95" customWidth="1"/>
    <col min="10789" max="10789" width="19.109375" style="95" bestFit="1" customWidth="1"/>
    <col min="10790" max="10790" width="12.6640625" style="95" bestFit="1" customWidth="1"/>
    <col min="10791" max="10791" width="3.21875" style="95" customWidth="1"/>
    <col min="10792" max="10792" width="5.109375" style="95" customWidth="1"/>
    <col min="10793" max="10793" width="5.21875" style="95" customWidth="1"/>
    <col min="10794" max="10794" width="18.5546875" style="95" customWidth="1"/>
    <col min="10795" max="10795" width="9.6640625" style="95" bestFit="1" customWidth="1"/>
    <col min="10796" max="10796" width="4" style="95" customWidth="1"/>
    <col min="10797" max="10797" width="5.21875" style="95" customWidth="1"/>
    <col min="10798" max="10798" width="6" style="95" customWidth="1"/>
    <col min="10799" max="10799" width="16.5546875" style="95" customWidth="1"/>
    <col min="10800" max="10800" width="9.6640625" style="95" bestFit="1" customWidth="1"/>
    <col min="10801" max="10802" width="4.88671875" style="95" customWidth="1"/>
    <col min="10803" max="10803" width="6" style="95" customWidth="1"/>
    <col min="10804" max="10804" width="15.21875" style="95" bestFit="1" customWidth="1"/>
    <col min="10805" max="10805" width="9.6640625" style="95" bestFit="1" customWidth="1"/>
    <col min="10806" max="10806" width="3.44140625" style="95" customWidth="1"/>
    <col min="10807" max="10807" width="5.109375" style="95" customWidth="1"/>
    <col min="10808" max="10808" width="6.5546875" style="95" customWidth="1"/>
    <col min="10809" max="10809" width="5.77734375" style="95" customWidth="1"/>
    <col min="10810" max="10810" width="6.33203125" style="95" customWidth="1"/>
    <col min="10811" max="10811" width="3.44140625" style="95" customWidth="1"/>
    <col min="10812" max="10812" width="6.33203125" style="95" customWidth="1"/>
    <col min="10813" max="10813" width="6" style="95" customWidth="1"/>
    <col min="10814" max="10814" width="5.77734375" style="95" customWidth="1"/>
    <col min="10815" max="10815" width="3.77734375" style="95" customWidth="1"/>
    <col min="10816" max="10816" width="4.109375" style="95" customWidth="1"/>
    <col min="10817" max="10817" width="6.21875" style="95" customWidth="1"/>
    <col min="10818" max="10818" width="6" style="95" customWidth="1"/>
    <col min="10819" max="11008" width="8.88671875" style="95"/>
    <col min="11009" max="11009" width="3.77734375" style="95" customWidth="1"/>
    <col min="11010" max="11010" width="18.21875" style="95" bestFit="1" customWidth="1"/>
    <col min="11011" max="11011" width="63.109375" style="95" customWidth="1"/>
    <col min="11012" max="11012" width="20.5546875" style="95" bestFit="1" customWidth="1"/>
    <col min="11013" max="11013" width="11.33203125" style="95" bestFit="1" customWidth="1"/>
    <col min="11014" max="11014" width="4.6640625" style="95" customWidth="1"/>
    <col min="11015" max="11015" width="5.109375" style="95" customWidth="1"/>
    <col min="11016" max="11016" width="6.77734375" style="95" customWidth="1"/>
    <col min="11017" max="11017" width="4.5546875" style="95" customWidth="1"/>
    <col min="11018" max="11018" width="71" style="95" bestFit="1" customWidth="1"/>
    <col min="11019" max="11019" width="6.5546875" style="95" customWidth="1"/>
    <col min="11020" max="11020" width="4.88671875" style="95" customWidth="1"/>
    <col min="11021" max="11022" width="5.88671875" style="95" customWidth="1"/>
    <col min="11023" max="11024" width="5.21875" style="95" customWidth="1"/>
    <col min="11025" max="11025" width="7.44140625" style="95" customWidth="1"/>
    <col min="11026" max="11026" width="6.33203125" style="95" customWidth="1"/>
    <col min="11027" max="11027" width="7.44140625" style="95" customWidth="1"/>
    <col min="11028" max="11028" width="5.5546875" style="95" customWidth="1"/>
    <col min="11029" max="11029" width="5.6640625" style="95" customWidth="1"/>
    <col min="11030" max="11030" width="5.77734375" style="95" customWidth="1"/>
    <col min="11031" max="11031" width="4.6640625" style="95" customWidth="1"/>
    <col min="11032" max="11032" width="5" style="95" customWidth="1"/>
    <col min="11033" max="11033" width="4.6640625" style="95" customWidth="1"/>
    <col min="11034" max="11034" width="5.109375" style="95" customWidth="1"/>
    <col min="11035" max="11035" width="5.6640625" style="95" customWidth="1"/>
    <col min="11036" max="11036" width="4.33203125" style="95" customWidth="1"/>
    <col min="11037" max="11037" width="4.77734375" style="95" customWidth="1"/>
    <col min="11038" max="11038" width="3.5546875" style="95" customWidth="1"/>
    <col min="11039" max="11039" width="5.109375" style="95" customWidth="1"/>
    <col min="11040" max="11040" width="5" style="95" customWidth="1"/>
    <col min="11041" max="11041" width="4.44140625" style="95" customWidth="1"/>
    <col min="11042" max="11042" width="4.88671875" style="95" customWidth="1"/>
    <col min="11043" max="11043" width="10.109375" style="95" bestFit="1" customWidth="1"/>
    <col min="11044" max="11044" width="4.88671875" style="95" customWidth="1"/>
    <col min="11045" max="11045" width="19.109375" style="95" bestFit="1" customWidth="1"/>
    <col min="11046" max="11046" width="12.6640625" style="95" bestFit="1" customWidth="1"/>
    <col min="11047" max="11047" width="3.21875" style="95" customWidth="1"/>
    <col min="11048" max="11048" width="5.109375" style="95" customWidth="1"/>
    <col min="11049" max="11049" width="5.21875" style="95" customWidth="1"/>
    <col min="11050" max="11050" width="18.5546875" style="95" customWidth="1"/>
    <col min="11051" max="11051" width="9.6640625" style="95" bestFit="1" customWidth="1"/>
    <col min="11052" max="11052" width="4" style="95" customWidth="1"/>
    <col min="11053" max="11053" width="5.21875" style="95" customWidth="1"/>
    <col min="11054" max="11054" width="6" style="95" customWidth="1"/>
    <col min="11055" max="11055" width="16.5546875" style="95" customWidth="1"/>
    <col min="11056" max="11056" width="9.6640625" style="95" bestFit="1" customWidth="1"/>
    <col min="11057" max="11058" width="4.88671875" style="95" customWidth="1"/>
    <col min="11059" max="11059" width="6" style="95" customWidth="1"/>
    <col min="11060" max="11060" width="15.21875" style="95" bestFit="1" customWidth="1"/>
    <col min="11061" max="11061" width="9.6640625" style="95" bestFit="1" customWidth="1"/>
    <col min="11062" max="11062" width="3.44140625" style="95" customWidth="1"/>
    <col min="11063" max="11063" width="5.109375" style="95" customWidth="1"/>
    <col min="11064" max="11064" width="6.5546875" style="95" customWidth="1"/>
    <col min="11065" max="11065" width="5.77734375" style="95" customWidth="1"/>
    <col min="11066" max="11066" width="6.33203125" style="95" customWidth="1"/>
    <col min="11067" max="11067" width="3.44140625" style="95" customWidth="1"/>
    <col min="11068" max="11068" width="6.33203125" style="95" customWidth="1"/>
    <col min="11069" max="11069" width="6" style="95" customWidth="1"/>
    <col min="11070" max="11070" width="5.77734375" style="95" customWidth="1"/>
    <col min="11071" max="11071" width="3.77734375" style="95" customWidth="1"/>
    <col min="11072" max="11072" width="4.109375" style="95" customWidth="1"/>
    <col min="11073" max="11073" width="6.21875" style="95" customWidth="1"/>
    <col min="11074" max="11074" width="6" style="95" customWidth="1"/>
    <col min="11075" max="11264" width="8.88671875" style="95"/>
    <col min="11265" max="11265" width="3.77734375" style="95" customWidth="1"/>
    <col min="11266" max="11266" width="18.21875" style="95" bestFit="1" customWidth="1"/>
    <col min="11267" max="11267" width="63.109375" style="95" customWidth="1"/>
    <col min="11268" max="11268" width="20.5546875" style="95" bestFit="1" customWidth="1"/>
    <col min="11269" max="11269" width="11.33203125" style="95" bestFit="1" customWidth="1"/>
    <col min="11270" max="11270" width="4.6640625" style="95" customWidth="1"/>
    <col min="11271" max="11271" width="5.109375" style="95" customWidth="1"/>
    <col min="11272" max="11272" width="6.77734375" style="95" customWidth="1"/>
    <col min="11273" max="11273" width="4.5546875" style="95" customWidth="1"/>
    <col min="11274" max="11274" width="71" style="95" bestFit="1" customWidth="1"/>
    <col min="11275" max="11275" width="6.5546875" style="95" customWidth="1"/>
    <col min="11276" max="11276" width="4.88671875" style="95" customWidth="1"/>
    <col min="11277" max="11278" width="5.88671875" style="95" customWidth="1"/>
    <col min="11279" max="11280" width="5.21875" style="95" customWidth="1"/>
    <col min="11281" max="11281" width="7.44140625" style="95" customWidth="1"/>
    <col min="11282" max="11282" width="6.33203125" style="95" customWidth="1"/>
    <col min="11283" max="11283" width="7.44140625" style="95" customWidth="1"/>
    <col min="11284" max="11284" width="5.5546875" style="95" customWidth="1"/>
    <col min="11285" max="11285" width="5.6640625" style="95" customWidth="1"/>
    <col min="11286" max="11286" width="5.77734375" style="95" customWidth="1"/>
    <col min="11287" max="11287" width="4.6640625" style="95" customWidth="1"/>
    <col min="11288" max="11288" width="5" style="95" customWidth="1"/>
    <col min="11289" max="11289" width="4.6640625" style="95" customWidth="1"/>
    <col min="11290" max="11290" width="5.109375" style="95" customWidth="1"/>
    <col min="11291" max="11291" width="5.6640625" style="95" customWidth="1"/>
    <col min="11292" max="11292" width="4.33203125" style="95" customWidth="1"/>
    <col min="11293" max="11293" width="4.77734375" style="95" customWidth="1"/>
    <col min="11294" max="11294" width="3.5546875" style="95" customWidth="1"/>
    <col min="11295" max="11295" width="5.109375" style="95" customWidth="1"/>
    <col min="11296" max="11296" width="5" style="95" customWidth="1"/>
    <col min="11297" max="11297" width="4.44140625" style="95" customWidth="1"/>
    <col min="11298" max="11298" width="4.88671875" style="95" customWidth="1"/>
    <col min="11299" max="11299" width="10.109375" style="95" bestFit="1" customWidth="1"/>
    <col min="11300" max="11300" width="4.88671875" style="95" customWidth="1"/>
    <col min="11301" max="11301" width="19.109375" style="95" bestFit="1" customWidth="1"/>
    <col min="11302" max="11302" width="12.6640625" style="95" bestFit="1" customWidth="1"/>
    <col min="11303" max="11303" width="3.21875" style="95" customWidth="1"/>
    <col min="11304" max="11304" width="5.109375" style="95" customWidth="1"/>
    <col min="11305" max="11305" width="5.21875" style="95" customWidth="1"/>
    <col min="11306" max="11306" width="18.5546875" style="95" customWidth="1"/>
    <col min="11307" max="11307" width="9.6640625" style="95" bestFit="1" customWidth="1"/>
    <col min="11308" max="11308" width="4" style="95" customWidth="1"/>
    <col min="11309" max="11309" width="5.21875" style="95" customWidth="1"/>
    <col min="11310" max="11310" width="6" style="95" customWidth="1"/>
    <col min="11311" max="11311" width="16.5546875" style="95" customWidth="1"/>
    <col min="11312" max="11312" width="9.6640625" style="95" bestFit="1" customWidth="1"/>
    <col min="11313" max="11314" width="4.88671875" style="95" customWidth="1"/>
    <col min="11315" max="11315" width="6" style="95" customWidth="1"/>
    <col min="11316" max="11316" width="15.21875" style="95" bestFit="1" customWidth="1"/>
    <col min="11317" max="11317" width="9.6640625" style="95" bestFit="1" customWidth="1"/>
    <col min="11318" max="11318" width="3.44140625" style="95" customWidth="1"/>
    <col min="11319" max="11319" width="5.109375" style="95" customWidth="1"/>
    <col min="11320" max="11320" width="6.5546875" style="95" customWidth="1"/>
    <col min="11321" max="11321" width="5.77734375" style="95" customWidth="1"/>
    <col min="11322" max="11322" width="6.33203125" style="95" customWidth="1"/>
    <col min="11323" max="11323" width="3.44140625" style="95" customWidth="1"/>
    <col min="11324" max="11324" width="6.33203125" style="95" customWidth="1"/>
    <col min="11325" max="11325" width="6" style="95" customWidth="1"/>
    <col min="11326" max="11326" width="5.77734375" style="95" customWidth="1"/>
    <col min="11327" max="11327" width="3.77734375" style="95" customWidth="1"/>
    <col min="11328" max="11328" width="4.109375" style="95" customWidth="1"/>
    <col min="11329" max="11329" width="6.21875" style="95" customWidth="1"/>
    <col min="11330" max="11330" width="6" style="95" customWidth="1"/>
    <col min="11331" max="11520" width="8.88671875" style="95"/>
    <col min="11521" max="11521" width="3.77734375" style="95" customWidth="1"/>
    <col min="11522" max="11522" width="18.21875" style="95" bestFit="1" customWidth="1"/>
    <col min="11523" max="11523" width="63.109375" style="95" customWidth="1"/>
    <col min="11524" max="11524" width="20.5546875" style="95" bestFit="1" customWidth="1"/>
    <col min="11525" max="11525" width="11.33203125" style="95" bestFit="1" customWidth="1"/>
    <col min="11526" max="11526" width="4.6640625" style="95" customWidth="1"/>
    <col min="11527" max="11527" width="5.109375" style="95" customWidth="1"/>
    <col min="11528" max="11528" width="6.77734375" style="95" customWidth="1"/>
    <col min="11529" max="11529" width="4.5546875" style="95" customWidth="1"/>
    <col min="11530" max="11530" width="71" style="95" bestFit="1" customWidth="1"/>
    <col min="11531" max="11531" width="6.5546875" style="95" customWidth="1"/>
    <col min="11532" max="11532" width="4.88671875" style="95" customWidth="1"/>
    <col min="11533" max="11534" width="5.88671875" style="95" customWidth="1"/>
    <col min="11535" max="11536" width="5.21875" style="95" customWidth="1"/>
    <col min="11537" max="11537" width="7.44140625" style="95" customWidth="1"/>
    <col min="11538" max="11538" width="6.33203125" style="95" customWidth="1"/>
    <col min="11539" max="11539" width="7.44140625" style="95" customWidth="1"/>
    <col min="11540" max="11540" width="5.5546875" style="95" customWidth="1"/>
    <col min="11541" max="11541" width="5.6640625" style="95" customWidth="1"/>
    <col min="11542" max="11542" width="5.77734375" style="95" customWidth="1"/>
    <col min="11543" max="11543" width="4.6640625" style="95" customWidth="1"/>
    <col min="11544" max="11544" width="5" style="95" customWidth="1"/>
    <col min="11545" max="11545" width="4.6640625" style="95" customWidth="1"/>
    <col min="11546" max="11546" width="5.109375" style="95" customWidth="1"/>
    <col min="11547" max="11547" width="5.6640625" style="95" customWidth="1"/>
    <col min="11548" max="11548" width="4.33203125" style="95" customWidth="1"/>
    <col min="11549" max="11549" width="4.77734375" style="95" customWidth="1"/>
    <col min="11550" max="11550" width="3.5546875" style="95" customWidth="1"/>
    <col min="11551" max="11551" width="5.109375" style="95" customWidth="1"/>
    <col min="11552" max="11552" width="5" style="95" customWidth="1"/>
    <col min="11553" max="11553" width="4.44140625" style="95" customWidth="1"/>
    <col min="11554" max="11554" width="4.88671875" style="95" customWidth="1"/>
    <col min="11555" max="11555" width="10.109375" style="95" bestFit="1" customWidth="1"/>
    <col min="11556" max="11556" width="4.88671875" style="95" customWidth="1"/>
    <col min="11557" max="11557" width="19.109375" style="95" bestFit="1" customWidth="1"/>
    <col min="11558" max="11558" width="12.6640625" style="95" bestFit="1" customWidth="1"/>
    <col min="11559" max="11559" width="3.21875" style="95" customWidth="1"/>
    <col min="11560" max="11560" width="5.109375" style="95" customWidth="1"/>
    <col min="11561" max="11561" width="5.21875" style="95" customWidth="1"/>
    <col min="11562" max="11562" width="18.5546875" style="95" customWidth="1"/>
    <col min="11563" max="11563" width="9.6640625" style="95" bestFit="1" customWidth="1"/>
    <col min="11564" max="11564" width="4" style="95" customWidth="1"/>
    <col min="11565" max="11565" width="5.21875" style="95" customWidth="1"/>
    <col min="11566" max="11566" width="6" style="95" customWidth="1"/>
    <col min="11567" max="11567" width="16.5546875" style="95" customWidth="1"/>
    <col min="11568" max="11568" width="9.6640625" style="95" bestFit="1" customWidth="1"/>
    <col min="11569" max="11570" width="4.88671875" style="95" customWidth="1"/>
    <col min="11571" max="11571" width="6" style="95" customWidth="1"/>
    <col min="11572" max="11572" width="15.21875" style="95" bestFit="1" customWidth="1"/>
    <col min="11573" max="11573" width="9.6640625" style="95" bestFit="1" customWidth="1"/>
    <col min="11574" max="11574" width="3.44140625" style="95" customWidth="1"/>
    <col min="11575" max="11575" width="5.109375" style="95" customWidth="1"/>
    <col min="11576" max="11576" width="6.5546875" style="95" customWidth="1"/>
    <col min="11577" max="11577" width="5.77734375" style="95" customWidth="1"/>
    <col min="11578" max="11578" width="6.33203125" style="95" customWidth="1"/>
    <col min="11579" max="11579" width="3.44140625" style="95" customWidth="1"/>
    <col min="11580" max="11580" width="6.33203125" style="95" customWidth="1"/>
    <col min="11581" max="11581" width="6" style="95" customWidth="1"/>
    <col min="11582" max="11582" width="5.77734375" style="95" customWidth="1"/>
    <col min="11583" max="11583" width="3.77734375" style="95" customWidth="1"/>
    <col min="11584" max="11584" width="4.109375" style="95" customWidth="1"/>
    <col min="11585" max="11585" width="6.21875" style="95" customWidth="1"/>
    <col min="11586" max="11586" width="6" style="95" customWidth="1"/>
    <col min="11587" max="11776" width="8.88671875" style="95"/>
    <col min="11777" max="11777" width="3.77734375" style="95" customWidth="1"/>
    <col min="11778" max="11778" width="18.21875" style="95" bestFit="1" customWidth="1"/>
    <col min="11779" max="11779" width="63.109375" style="95" customWidth="1"/>
    <col min="11780" max="11780" width="20.5546875" style="95" bestFit="1" customWidth="1"/>
    <col min="11781" max="11781" width="11.33203125" style="95" bestFit="1" customWidth="1"/>
    <col min="11782" max="11782" width="4.6640625" style="95" customWidth="1"/>
    <col min="11783" max="11783" width="5.109375" style="95" customWidth="1"/>
    <col min="11784" max="11784" width="6.77734375" style="95" customWidth="1"/>
    <col min="11785" max="11785" width="4.5546875" style="95" customWidth="1"/>
    <col min="11786" max="11786" width="71" style="95" bestFit="1" customWidth="1"/>
    <col min="11787" max="11787" width="6.5546875" style="95" customWidth="1"/>
    <col min="11788" max="11788" width="4.88671875" style="95" customWidth="1"/>
    <col min="11789" max="11790" width="5.88671875" style="95" customWidth="1"/>
    <col min="11791" max="11792" width="5.21875" style="95" customWidth="1"/>
    <col min="11793" max="11793" width="7.44140625" style="95" customWidth="1"/>
    <col min="11794" max="11794" width="6.33203125" style="95" customWidth="1"/>
    <col min="11795" max="11795" width="7.44140625" style="95" customWidth="1"/>
    <col min="11796" max="11796" width="5.5546875" style="95" customWidth="1"/>
    <col min="11797" max="11797" width="5.6640625" style="95" customWidth="1"/>
    <col min="11798" max="11798" width="5.77734375" style="95" customWidth="1"/>
    <col min="11799" max="11799" width="4.6640625" style="95" customWidth="1"/>
    <col min="11800" max="11800" width="5" style="95" customWidth="1"/>
    <col min="11801" max="11801" width="4.6640625" style="95" customWidth="1"/>
    <col min="11802" max="11802" width="5.109375" style="95" customWidth="1"/>
    <col min="11803" max="11803" width="5.6640625" style="95" customWidth="1"/>
    <col min="11804" max="11804" width="4.33203125" style="95" customWidth="1"/>
    <col min="11805" max="11805" width="4.77734375" style="95" customWidth="1"/>
    <col min="11806" max="11806" width="3.5546875" style="95" customWidth="1"/>
    <col min="11807" max="11807" width="5.109375" style="95" customWidth="1"/>
    <col min="11808" max="11808" width="5" style="95" customWidth="1"/>
    <col min="11809" max="11809" width="4.44140625" style="95" customWidth="1"/>
    <col min="11810" max="11810" width="4.88671875" style="95" customWidth="1"/>
    <col min="11811" max="11811" width="10.109375" style="95" bestFit="1" customWidth="1"/>
    <col min="11812" max="11812" width="4.88671875" style="95" customWidth="1"/>
    <col min="11813" max="11813" width="19.109375" style="95" bestFit="1" customWidth="1"/>
    <col min="11814" max="11814" width="12.6640625" style="95" bestFit="1" customWidth="1"/>
    <col min="11815" max="11815" width="3.21875" style="95" customWidth="1"/>
    <col min="11816" max="11816" width="5.109375" style="95" customWidth="1"/>
    <col min="11817" max="11817" width="5.21875" style="95" customWidth="1"/>
    <col min="11818" max="11818" width="18.5546875" style="95" customWidth="1"/>
    <col min="11819" max="11819" width="9.6640625" style="95" bestFit="1" customWidth="1"/>
    <col min="11820" max="11820" width="4" style="95" customWidth="1"/>
    <col min="11821" max="11821" width="5.21875" style="95" customWidth="1"/>
    <col min="11822" max="11822" width="6" style="95" customWidth="1"/>
    <col min="11823" max="11823" width="16.5546875" style="95" customWidth="1"/>
    <col min="11824" max="11824" width="9.6640625" style="95" bestFit="1" customWidth="1"/>
    <col min="11825" max="11826" width="4.88671875" style="95" customWidth="1"/>
    <col min="11827" max="11827" width="6" style="95" customWidth="1"/>
    <col min="11828" max="11828" width="15.21875" style="95" bestFit="1" customWidth="1"/>
    <col min="11829" max="11829" width="9.6640625" style="95" bestFit="1" customWidth="1"/>
    <col min="11830" max="11830" width="3.44140625" style="95" customWidth="1"/>
    <col min="11831" max="11831" width="5.109375" style="95" customWidth="1"/>
    <col min="11832" max="11832" width="6.5546875" style="95" customWidth="1"/>
    <col min="11833" max="11833" width="5.77734375" style="95" customWidth="1"/>
    <col min="11834" max="11834" width="6.33203125" style="95" customWidth="1"/>
    <col min="11835" max="11835" width="3.44140625" style="95" customWidth="1"/>
    <col min="11836" max="11836" width="6.33203125" style="95" customWidth="1"/>
    <col min="11837" max="11837" width="6" style="95" customWidth="1"/>
    <col min="11838" max="11838" width="5.77734375" style="95" customWidth="1"/>
    <col min="11839" max="11839" width="3.77734375" style="95" customWidth="1"/>
    <col min="11840" max="11840" width="4.109375" style="95" customWidth="1"/>
    <col min="11841" max="11841" width="6.21875" style="95" customWidth="1"/>
    <col min="11842" max="11842" width="6" style="95" customWidth="1"/>
    <col min="11843" max="12032" width="8.88671875" style="95"/>
    <col min="12033" max="12033" width="3.77734375" style="95" customWidth="1"/>
    <col min="12034" max="12034" width="18.21875" style="95" bestFit="1" customWidth="1"/>
    <col min="12035" max="12035" width="63.109375" style="95" customWidth="1"/>
    <col min="12036" max="12036" width="20.5546875" style="95" bestFit="1" customWidth="1"/>
    <col min="12037" max="12037" width="11.33203125" style="95" bestFit="1" customWidth="1"/>
    <col min="12038" max="12038" width="4.6640625" style="95" customWidth="1"/>
    <col min="12039" max="12039" width="5.109375" style="95" customWidth="1"/>
    <col min="12040" max="12040" width="6.77734375" style="95" customWidth="1"/>
    <col min="12041" max="12041" width="4.5546875" style="95" customWidth="1"/>
    <col min="12042" max="12042" width="71" style="95" bestFit="1" customWidth="1"/>
    <col min="12043" max="12043" width="6.5546875" style="95" customWidth="1"/>
    <col min="12044" max="12044" width="4.88671875" style="95" customWidth="1"/>
    <col min="12045" max="12046" width="5.88671875" style="95" customWidth="1"/>
    <col min="12047" max="12048" width="5.21875" style="95" customWidth="1"/>
    <col min="12049" max="12049" width="7.44140625" style="95" customWidth="1"/>
    <col min="12050" max="12050" width="6.33203125" style="95" customWidth="1"/>
    <col min="12051" max="12051" width="7.44140625" style="95" customWidth="1"/>
    <col min="12052" max="12052" width="5.5546875" style="95" customWidth="1"/>
    <col min="12053" max="12053" width="5.6640625" style="95" customWidth="1"/>
    <col min="12054" max="12054" width="5.77734375" style="95" customWidth="1"/>
    <col min="12055" max="12055" width="4.6640625" style="95" customWidth="1"/>
    <col min="12056" max="12056" width="5" style="95" customWidth="1"/>
    <col min="12057" max="12057" width="4.6640625" style="95" customWidth="1"/>
    <col min="12058" max="12058" width="5.109375" style="95" customWidth="1"/>
    <col min="12059" max="12059" width="5.6640625" style="95" customWidth="1"/>
    <col min="12060" max="12060" width="4.33203125" style="95" customWidth="1"/>
    <col min="12061" max="12061" width="4.77734375" style="95" customWidth="1"/>
    <col min="12062" max="12062" width="3.5546875" style="95" customWidth="1"/>
    <col min="12063" max="12063" width="5.109375" style="95" customWidth="1"/>
    <col min="12064" max="12064" width="5" style="95" customWidth="1"/>
    <col min="12065" max="12065" width="4.44140625" style="95" customWidth="1"/>
    <col min="12066" max="12066" width="4.88671875" style="95" customWidth="1"/>
    <col min="12067" max="12067" width="10.109375" style="95" bestFit="1" customWidth="1"/>
    <col min="12068" max="12068" width="4.88671875" style="95" customWidth="1"/>
    <col min="12069" max="12069" width="19.109375" style="95" bestFit="1" customWidth="1"/>
    <col min="12070" max="12070" width="12.6640625" style="95" bestFit="1" customWidth="1"/>
    <col min="12071" max="12071" width="3.21875" style="95" customWidth="1"/>
    <col min="12072" max="12072" width="5.109375" style="95" customWidth="1"/>
    <col min="12073" max="12073" width="5.21875" style="95" customWidth="1"/>
    <col min="12074" max="12074" width="18.5546875" style="95" customWidth="1"/>
    <col min="12075" max="12075" width="9.6640625" style="95" bestFit="1" customWidth="1"/>
    <col min="12076" max="12076" width="4" style="95" customWidth="1"/>
    <col min="12077" max="12077" width="5.21875" style="95" customWidth="1"/>
    <col min="12078" max="12078" width="6" style="95" customWidth="1"/>
    <col min="12079" max="12079" width="16.5546875" style="95" customWidth="1"/>
    <col min="12080" max="12080" width="9.6640625" style="95" bestFit="1" customWidth="1"/>
    <col min="12081" max="12082" width="4.88671875" style="95" customWidth="1"/>
    <col min="12083" max="12083" width="6" style="95" customWidth="1"/>
    <col min="12084" max="12084" width="15.21875" style="95" bestFit="1" customWidth="1"/>
    <col min="12085" max="12085" width="9.6640625" style="95" bestFit="1" customWidth="1"/>
    <col min="12086" max="12086" width="3.44140625" style="95" customWidth="1"/>
    <col min="12087" max="12087" width="5.109375" style="95" customWidth="1"/>
    <col min="12088" max="12088" width="6.5546875" style="95" customWidth="1"/>
    <col min="12089" max="12089" width="5.77734375" style="95" customWidth="1"/>
    <col min="12090" max="12090" width="6.33203125" style="95" customWidth="1"/>
    <col min="12091" max="12091" width="3.44140625" style="95" customWidth="1"/>
    <col min="12092" max="12092" width="6.33203125" style="95" customWidth="1"/>
    <col min="12093" max="12093" width="6" style="95" customWidth="1"/>
    <col min="12094" max="12094" width="5.77734375" style="95" customWidth="1"/>
    <col min="12095" max="12095" width="3.77734375" style="95" customWidth="1"/>
    <col min="12096" max="12096" width="4.109375" style="95" customWidth="1"/>
    <col min="12097" max="12097" width="6.21875" style="95" customWidth="1"/>
    <col min="12098" max="12098" width="6" style="95" customWidth="1"/>
    <col min="12099" max="12288" width="8.88671875" style="95"/>
    <col min="12289" max="12289" width="3.77734375" style="95" customWidth="1"/>
    <col min="12290" max="12290" width="18.21875" style="95" bestFit="1" customWidth="1"/>
    <col min="12291" max="12291" width="63.109375" style="95" customWidth="1"/>
    <col min="12292" max="12292" width="20.5546875" style="95" bestFit="1" customWidth="1"/>
    <col min="12293" max="12293" width="11.33203125" style="95" bestFit="1" customWidth="1"/>
    <col min="12294" max="12294" width="4.6640625" style="95" customWidth="1"/>
    <col min="12295" max="12295" width="5.109375" style="95" customWidth="1"/>
    <col min="12296" max="12296" width="6.77734375" style="95" customWidth="1"/>
    <col min="12297" max="12297" width="4.5546875" style="95" customWidth="1"/>
    <col min="12298" max="12298" width="71" style="95" bestFit="1" customWidth="1"/>
    <col min="12299" max="12299" width="6.5546875" style="95" customWidth="1"/>
    <col min="12300" max="12300" width="4.88671875" style="95" customWidth="1"/>
    <col min="12301" max="12302" width="5.88671875" style="95" customWidth="1"/>
    <col min="12303" max="12304" width="5.21875" style="95" customWidth="1"/>
    <col min="12305" max="12305" width="7.44140625" style="95" customWidth="1"/>
    <col min="12306" max="12306" width="6.33203125" style="95" customWidth="1"/>
    <col min="12307" max="12307" width="7.44140625" style="95" customWidth="1"/>
    <col min="12308" max="12308" width="5.5546875" style="95" customWidth="1"/>
    <col min="12309" max="12309" width="5.6640625" style="95" customWidth="1"/>
    <col min="12310" max="12310" width="5.77734375" style="95" customWidth="1"/>
    <col min="12311" max="12311" width="4.6640625" style="95" customWidth="1"/>
    <col min="12312" max="12312" width="5" style="95" customWidth="1"/>
    <col min="12313" max="12313" width="4.6640625" style="95" customWidth="1"/>
    <col min="12314" max="12314" width="5.109375" style="95" customWidth="1"/>
    <col min="12315" max="12315" width="5.6640625" style="95" customWidth="1"/>
    <col min="12316" max="12316" width="4.33203125" style="95" customWidth="1"/>
    <col min="12317" max="12317" width="4.77734375" style="95" customWidth="1"/>
    <col min="12318" max="12318" width="3.5546875" style="95" customWidth="1"/>
    <col min="12319" max="12319" width="5.109375" style="95" customWidth="1"/>
    <col min="12320" max="12320" width="5" style="95" customWidth="1"/>
    <col min="12321" max="12321" width="4.44140625" style="95" customWidth="1"/>
    <col min="12322" max="12322" width="4.88671875" style="95" customWidth="1"/>
    <col min="12323" max="12323" width="10.109375" style="95" bestFit="1" customWidth="1"/>
    <col min="12324" max="12324" width="4.88671875" style="95" customWidth="1"/>
    <col min="12325" max="12325" width="19.109375" style="95" bestFit="1" customWidth="1"/>
    <col min="12326" max="12326" width="12.6640625" style="95" bestFit="1" customWidth="1"/>
    <col min="12327" max="12327" width="3.21875" style="95" customWidth="1"/>
    <col min="12328" max="12328" width="5.109375" style="95" customWidth="1"/>
    <col min="12329" max="12329" width="5.21875" style="95" customWidth="1"/>
    <col min="12330" max="12330" width="18.5546875" style="95" customWidth="1"/>
    <col min="12331" max="12331" width="9.6640625" style="95" bestFit="1" customWidth="1"/>
    <col min="12332" max="12332" width="4" style="95" customWidth="1"/>
    <col min="12333" max="12333" width="5.21875" style="95" customWidth="1"/>
    <col min="12334" max="12334" width="6" style="95" customWidth="1"/>
    <col min="12335" max="12335" width="16.5546875" style="95" customWidth="1"/>
    <col min="12336" max="12336" width="9.6640625" style="95" bestFit="1" customWidth="1"/>
    <col min="12337" max="12338" width="4.88671875" style="95" customWidth="1"/>
    <col min="12339" max="12339" width="6" style="95" customWidth="1"/>
    <col min="12340" max="12340" width="15.21875" style="95" bestFit="1" customWidth="1"/>
    <col min="12341" max="12341" width="9.6640625" style="95" bestFit="1" customWidth="1"/>
    <col min="12342" max="12342" width="3.44140625" style="95" customWidth="1"/>
    <col min="12343" max="12343" width="5.109375" style="95" customWidth="1"/>
    <col min="12344" max="12344" width="6.5546875" style="95" customWidth="1"/>
    <col min="12345" max="12345" width="5.77734375" style="95" customWidth="1"/>
    <col min="12346" max="12346" width="6.33203125" style="95" customWidth="1"/>
    <col min="12347" max="12347" width="3.44140625" style="95" customWidth="1"/>
    <col min="12348" max="12348" width="6.33203125" style="95" customWidth="1"/>
    <col min="12349" max="12349" width="6" style="95" customWidth="1"/>
    <col min="12350" max="12350" width="5.77734375" style="95" customWidth="1"/>
    <col min="12351" max="12351" width="3.77734375" style="95" customWidth="1"/>
    <col min="12352" max="12352" width="4.109375" style="95" customWidth="1"/>
    <col min="12353" max="12353" width="6.21875" style="95" customWidth="1"/>
    <col min="12354" max="12354" width="6" style="95" customWidth="1"/>
    <col min="12355" max="12544" width="8.88671875" style="95"/>
    <col min="12545" max="12545" width="3.77734375" style="95" customWidth="1"/>
    <col min="12546" max="12546" width="18.21875" style="95" bestFit="1" customWidth="1"/>
    <col min="12547" max="12547" width="63.109375" style="95" customWidth="1"/>
    <col min="12548" max="12548" width="20.5546875" style="95" bestFit="1" customWidth="1"/>
    <col min="12549" max="12549" width="11.33203125" style="95" bestFit="1" customWidth="1"/>
    <col min="12550" max="12550" width="4.6640625" style="95" customWidth="1"/>
    <col min="12551" max="12551" width="5.109375" style="95" customWidth="1"/>
    <col min="12552" max="12552" width="6.77734375" style="95" customWidth="1"/>
    <col min="12553" max="12553" width="4.5546875" style="95" customWidth="1"/>
    <col min="12554" max="12554" width="71" style="95" bestFit="1" customWidth="1"/>
    <col min="12555" max="12555" width="6.5546875" style="95" customWidth="1"/>
    <col min="12556" max="12556" width="4.88671875" style="95" customWidth="1"/>
    <col min="12557" max="12558" width="5.88671875" style="95" customWidth="1"/>
    <col min="12559" max="12560" width="5.21875" style="95" customWidth="1"/>
    <col min="12561" max="12561" width="7.44140625" style="95" customWidth="1"/>
    <col min="12562" max="12562" width="6.33203125" style="95" customWidth="1"/>
    <col min="12563" max="12563" width="7.44140625" style="95" customWidth="1"/>
    <col min="12564" max="12564" width="5.5546875" style="95" customWidth="1"/>
    <col min="12565" max="12565" width="5.6640625" style="95" customWidth="1"/>
    <col min="12566" max="12566" width="5.77734375" style="95" customWidth="1"/>
    <col min="12567" max="12567" width="4.6640625" style="95" customWidth="1"/>
    <col min="12568" max="12568" width="5" style="95" customWidth="1"/>
    <col min="12569" max="12569" width="4.6640625" style="95" customWidth="1"/>
    <col min="12570" max="12570" width="5.109375" style="95" customWidth="1"/>
    <col min="12571" max="12571" width="5.6640625" style="95" customWidth="1"/>
    <col min="12572" max="12572" width="4.33203125" style="95" customWidth="1"/>
    <col min="12573" max="12573" width="4.77734375" style="95" customWidth="1"/>
    <col min="12574" max="12574" width="3.5546875" style="95" customWidth="1"/>
    <col min="12575" max="12575" width="5.109375" style="95" customWidth="1"/>
    <col min="12576" max="12576" width="5" style="95" customWidth="1"/>
    <col min="12577" max="12577" width="4.44140625" style="95" customWidth="1"/>
    <col min="12578" max="12578" width="4.88671875" style="95" customWidth="1"/>
    <col min="12579" max="12579" width="10.109375" style="95" bestFit="1" customWidth="1"/>
    <col min="12580" max="12580" width="4.88671875" style="95" customWidth="1"/>
    <col min="12581" max="12581" width="19.109375" style="95" bestFit="1" customWidth="1"/>
    <col min="12582" max="12582" width="12.6640625" style="95" bestFit="1" customWidth="1"/>
    <col min="12583" max="12583" width="3.21875" style="95" customWidth="1"/>
    <col min="12584" max="12584" width="5.109375" style="95" customWidth="1"/>
    <col min="12585" max="12585" width="5.21875" style="95" customWidth="1"/>
    <col min="12586" max="12586" width="18.5546875" style="95" customWidth="1"/>
    <col min="12587" max="12587" width="9.6640625" style="95" bestFit="1" customWidth="1"/>
    <col min="12588" max="12588" width="4" style="95" customWidth="1"/>
    <col min="12589" max="12589" width="5.21875" style="95" customWidth="1"/>
    <col min="12590" max="12590" width="6" style="95" customWidth="1"/>
    <col min="12591" max="12591" width="16.5546875" style="95" customWidth="1"/>
    <col min="12592" max="12592" width="9.6640625" style="95" bestFit="1" customWidth="1"/>
    <col min="12593" max="12594" width="4.88671875" style="95" customWidth="1"/>
    <col min="12595" max="12595" width="6" style="95" customWidth="1"/>
    <col min="12596" max="12596" width="15.21875" style="95" bestFit="1" customWidth="1"/>
    <col min="12597" max="12597" width="9.6640625" style="95" bestFit="1" customWidth="1"/>
    <col min="12598" max="12598" width="3.44140625" style="95" customWidth="1"/>
    <col min="12599" max="12599" width="5.109375" style="95" customWidth="1"/>
    <col min="12600" max="12600" width="6.5546875" style="95" customWidth="1"/>
    <col min="12601" max="12601" width="5.77734375" style="95" customWidth="1"/>
    <col min="12602" max="12602" width="6.33203125" style="95" customWidth="1"/>
    <col min="12603" max="12603" width="3.44140625" style="95" customWidth="1"/>
    <col min="12604" max="12604" width="6.33203125" style="95" customWidth="1"/>
    <col min="12605" max="12605" width="6" style="95" customWidth="1"/>
    <col min="12606" max="12606" width="5.77734375" style="95" customWidth="1"/>
    <col min="12607" max="12607" width="3.77734375" style="95" customWidth="1"/>
    <col min="12608" max="12608" width="4.109375" style="95" customWidth="1"/>
    <col min="12609" max="12609" width="6.21875" style="95" customWidth="1"/>
    <col min="12610" max="12610" width="6" style="95" customWidth="1"/>
    <col min="12611" max="12800" width="8.88671875" style="95"/>
    <col min="12801" max="12801" width="3.77734375" style="95" customWidth="1"/>
    <col min="12802" max="12802" width="18.21875" style="95" bestFit="1" customWidth="1"/>
    <col min="12803" max="12803" width="63.109375" style="95" customWidth="1"/>
    <col min="12804" max="12804" width="20.5546875" style="95" bestFit="1" customWidth="1"/>
    <col min="12805" max="12805" width="11.33203125" style="95" bestFit="1" customWidth="1"/>
    <col min="12806" max="12806" width="4.6640625" style="95" customWidth="1"/>
    <col min="12807" max="12807" width="5.109375" style="95" customWidth="1"/>
    <col min="12808" max="12808" width="6.77734375" style="95" customWidth="1"/>
    <col min="12809" max="12809" width="4.5546875" style="95" customWidth="1"/>
    <col min="12810" max="12810" width="71" style="95" bestFit="1" customWidth="1"/>
    <col min="12811" max="12811" width="6.5546875" style="95" customWidth="1"/>
    <col min="12812" max="12812" width="4.88671875" style="95" customWidth="1"/>
    <col min="12813" max="12814" width="5.88671875" style="95" customWidth="1"/>
    <col min="12815" max="12816" width="5.21875" style="95" customWidth="1"/>
    <col min="12817" max="12817" width="7.44140625" style="95" customWidth="1"/>
    <col min="12818" max="12818" width="6.33203125" style="95" customWidth="1"/>
    <col min="12819" max="12819" width="7.44140625" style="95" customWidth="1"/>
    <col min="12820" max="12820" width="5.5546875" style="95" customWidth="1"/>
    <col min="12821" max="12821" width="5.6640625" style="95" customWidth="1"/>
    <col min="12822" max="12822" width="5.77734375" style="95" customWidth="1"/>
    <col min="12823" max="12823" width="4.6640625" style="95" customWidth="1"/>
    <col min="12824" max="12824" width="5" style="95" customWidth="1"/>
    <col min="12825" max="12825" width="4.6640625" style="95" customWidth="1"/>
    <col min="12826" max="12826" width="5.109375" style="95" customWidth="1"/>
    <col min="12827" max="12827" width="5.6640625" style="95" customWidth="1"/>
    <col min="12828" max="12828" width="4.33203125" style="95" customWidth="1"/>
    <col min="12829" max="12829" width="4.77734375" style="95" customWidth="1"/>
    <col min="12830" max="12830" width="3.5546875" style="95" customWidth="1"/>
    <col min="12831" max="12831" width="5.109375" style="95" customWidth="1"/>
    <col min="12832" max="12832" width="5" style="95" customWidth="1"/>
    <col min="12833" max="12833" width="4.44140625" style="95" customWidth="1"/>
    <col min="12834" max="12834" width="4.88671875" style="95" customWidth="1"/>
    <col min="12835" max="12835" width="10.109375" style="95" bestFit="1" customWidth="1"/>
    <col min="12836" max="12836" width="4.88671875" style="95" customWidth="1"/>
    <col min="12837" max="12837" width="19.109375" style="95" bestFit="1" customWidth="1"/>
    <col min="12838" max="12838" width="12.6640625" style="95" bestFit="1" customWidth="1"/>
    <col min="12839" max="12839" width="3.21875" style="95" customWidth="1"/>
    <col min="12840" max="12840" width="5.109375" style="95" customWidth="1"/>
    <col min="12841" max="12841" width="5.21875" style="95" customWidth="1"/>
    <col min="12842" max="12842" width="18.5546875" style="95" customWidth="1"/>
    <col min="12843" max="12843" width="9.6640625" style="95" bestFit="1" customWidth="1"/>
    <col min="12844" max="12844" width="4" style="95" customWidth="1"/>
    <col min="12845" max="12845" width="5.21875" style="95" customWidth="1"/>
    <col min="12846" max="12846" width="6" style="95" customWidth="1"/>
    <col min="12847" max="12847" width="16.5546875" style="95" customWidth="1"/>
    <col min="12848" max="12848" width="9.6640625" style="95" bestFit="1" customWidth="1"/>
    <col min="12849" max="12850" width="4.88671875" style="95" customWidth="1"/>
    <col min="12851" max="12851" width="6" style="95" customWidth="1"/>
    <col min="12852" max="12852" width="15.21875" style="95" bestFit="1" customWidth="1"/>
    <col min="12853" max="12853" width="9.6640625" style="95" bestFit="1" customWidth="1"/>
    <col min="12854" max="12854" width="3.44140625" style="95" customWidth="1"/>
    <col min="12855" max="12855" width="5.109375" style="95" customWidth="1"/>
    <col min="12856" max="12856" width="6.5546875" style="95" customWidth="1"/>
    <col min="12857" max="12857" width="5.77734375" style="95" customWidth="1"/>
    <col min="12858" max="12858" width="6.33203125" style="95" customWidth="1"/>
    <col min="12859" max="12859" width="3.44140625" style="95" customWidth="1"/>
    <col min="12860" max="12860" width="6.33203125" style="95" customWidth="1"/>
    <col min="12861" max="12861" width="6" style="95" customWidth="1"/>
    <col min="12862" max="12862" width="5.77734375" style="95" customWidth="1"/>
    <col min="12863" max="12863" width="3.77734375" style="95" customWidth="1"/>
    <col min="12864" max="12864" width="4.109375" style="95" customWidth="1"/>
    <col min="12865" max="12865" width="6.21875" style="95" customWidth="1"/>
    <col min="12866" max="12866" width="6" style="95" customWidth="1"/>
    <col min="12867" max="13056" width="8.88671875" style="95"/>
    <col min="13057" max="13057" width="3.77734375" style="95" customWidth="1"/>
    <col min="13058" max="13058" width="18.21875" style="95" bestFit="1" customWidth="1"/>
    <col min="13059" max="13059" width="63.109375" style="95" customWidth="1"/>
    <col min="13060" max="13060" width="20.5546875" style="95" bestFit="1" customWidth="1"/>
    <col min="13061" max="13061" width="11.33203125" style="95" bestFit="1" customWidth="1"/>
    <col min="13062" max="13062" width="4.6640625" style="95" customWidth="1"/>
    <col min="13063" max="13063" width="5.109375" style="95" customWidth="1"/>
    <col min="13064" max="13064" width="6.77734375" style="95" customWidth="1"/>
    <col min="13065" max="13065" width="4.5546875" style="95" customWidth="1"/>
    <col min="13066" max="13066" width="71" style="95" bestFit="1" customWidth="1"/>
    <col min="13067" max="13067" width="6.5546875" style="95" customWidth="1"/>
    <col min="13068" max="13068" width="4.88671875" style="95" customWidth="1"/>
    <col min="13069" max="13070" width="5.88671875" style="95" customWidth="1"/>
    <col min="13071" max="13072" width="5.21875" style="95" customWidth="1"/>
    <col min="13073" max="13073" width="7.44140625" style="95" customWidth="1"/>
    <col min="13074" max="13074" width="6.33203125" style="95" customWidth="1"/>
    <col min="13075" max="13075" width="7.44140625" style="95" customWidth="1"/>
    <col min="13076" max="13076" width="5.5546875" style="95" customWidth="1"/>
    <col min="13077" max="13077" width="5.6640625" style="95" customWidth="1"/>
    <col min="13078" max="13078" width="5.77734375" style="95" customWidth="1"/>
    <col min="13079" max="13079" width="4.6640625" style="95" customWidth="1"/>
    <col min="13080" max="13080" width="5" style="95" customWidth="1"/>
    <col min="13081" max="13081" width="4.6640625" style="95" customWidth="1"/>
    <col min="13082" max="13082" width="5.109375" style="95" customWidth="1"/>
    <col min="13083" max="13083" width="5.6640625" style="95" customWidth="1"/>
    <col min="13084" max="13084" width="4.33203125" style="95" customWidth="1"/>
    <col min="13085" max="13085" width="4.77734375" style="95" customWidth="1"/>
    <col min="13086" max="13086" width="3.5546875" style="95" customWidth="1"/>
    <col min="13087" max="13087" width="5.109375" style="95" customWidth="1"/>
    <col min="13088" max="13088" width="5" style="95" customWidth="1"/>
    <col min="13089" max="13089" width="4.44140625" style="95" customWidth="1"/>
    <col min="13090" max="13090" width="4.88671875" style="95" customWidth="1"/>
    <col min="13091" max="13091" width="10.109375" style="95" bestFit="1" customWidth="1"/>
    <col min="13092" max="13092" width="4.88671875" style="95" customWidth="1"/>
    <col min="13093" max="13093" width="19.109375" style="95" bestFit="1" customWidth="1"/>
    <col min="13094" max="13094" width="12.6640625" style="95" bestFit="1" customWidth="1"/>
    <col min="13095" max="13095" width="3.21875" style="95" customWidth="1"/>
    <col min="13096" max="13096" width="5.109375" style="95" customWidth="1"/>
    <col min="13097" max="13097" width="5.21875" style="95" customWidth="1"/>
    <col min="13098" max="13098" width="18.5546875" style="95" customWidth="1"/>
    <col min="13099" max="13099" width="9.6640625" style="95" bestFit="1" customWidth="1"/>
    <col min="13100" max="13100" width="4" style="95" customWidth="1"/>
    <col min="13101" max="13101" width="5.21875" style="95" customWidth="1"/>
    <col min="13102" max="13102" width="6" style="95" customWidth="1"/>
    <col min="13103" max="13103" width="16.5546875" style="95" customWidth="1"/>
    <col min="13104" max="13104" width="9.6640625" style="95" bestFit="1" customWidth="1"/>
    <col min="13105" max="13106" width="4.88671875" style="95" customWidth="1"/>
    <col min="13107" max="13107" width="6" style="95" customWidth="1"/>
    <col min="13108" max="13108" width="15.21875" style="95" bestFit="1" customWidth="1"/>
    <col min="13109" max="13109" width="9.6640625" style="95" bestFit="1" customWidth="1"/>
    <col min="13110" max="13110" width="3.44140625" style="95" customWidth="1"/>
    <col min="13111" max="13111" width="5.109375" style="95" customWidth="1"/>
    <col min="13112" max="13112" width="6.5546875" style="95" customWidth="1"/>
    <col min="13113" max="13113" width="5.77734375" style="95" customWidth="1"/>
    <col min="13114" max="13114" width="6.33203125" style="95" customWidth="1"/>
    <col min="13115" max="13115" width="3.44140625" style="95" customWidth="1"/>
    <col min="13116" max="13116" width="6.33203125" style="95" customWidth="1"/>
    <col min="13117" max="13117" width="6" style="95" customWidth="1"/>
    <col min="13118" max="13118" width="5.77734375" style="95" customWidth="1"/>
    <col min="13119" max="13119" width="3.77734375" style="95" customWidth="1"/>
    <col min="13120" max="13120" width="4.109375" style="95" customWidth="1"/>
    <col min="13121" max="13121" width="6.21875" style="95" customWidth="1"/>
    <col min="13122" max="13122" width="6" style="95" customWidth="1"/>
    <col min="13123" max="13312" width="8.88671875" style="95"/>
    <col min="13313" max="13313" width="3.77734375" style="95" customWidth="1"/>
    <col min="13314" max="13314" width="18.21875" style="95" bestFit="1" customWidth="1"/>
    <col min="13315" max="13315" width="63.109375" style="95" customWidth="1"/>
    <col min="13316" max="13316" width="20.5546875" style="95" bestFit="1" customWidth="1"/>
    <col min="13317" max="13317" width="11.33203125" style="95" bestFit="1" customWidth="1"/>
    <col min="13318" max="13318" width="4.6640625" style="95" customWidth="1"/>
    <col min="13319" max="13319" width="5.109375" style="95" customWidth="1"/>
    <col min="13320" max="13320" width="6.77734375" style="95" customWidth="1"/>
    <col min="13321" max="13321" width="4.5546875" style="95" customWidth="1"/>
    <col min="13322" max="13322" width="71" style="95" bestFit="1" customWidth="1"/>
    <col min="13323" max="13323" width="6.5546875" style="95" customWidth="1"/>
    <col min="13324" max="13324" width="4.88671875" style="95" customWidth="1"/>
    <col min="13325" max="13326" width="5.88671875" style="95" customWidth="1"/>
    <col min="13327" max="13328" width="5.21875" style="95" customWidth="1"/>
    <col min="13329" max="13329" width="7.44140625" style="95" customWidth="1"/>
    <col min="13330" max="13330" width="6.33203125" style="95" customWidth="1"/>
    <col min="13331" max="13331" width="7.44140625" style="95" customWidth="1"/>
    <col min="13332" max="13332" width="5.5546875" style="95" customWidth="1"/>
    <col min="13333" max="13333" width="5.6640625" style="95" customWidth="1"/>
    <col min="13334" max="13334" width="5.77734375" style="95" customWidth="1"/>
    <col min="13335" max="13335" width="4.6640625" style="95" customWidth="1"/>
    <col min="13336" max="13336" width="5" style="95" customWidth="1"/>
    <col min="13337" max="13337" width="4.6640625" style="95" customWidth="1"/>
    <col min="13338" max="13338" width="5.109375" style="95" customWidth="1"/>
    <col min="13339" max="13339" width="5.6640625" style="95" customWidth="1"/>
    <col min="13340" max="13340" width="4.33203125" style="95" customWidth="1"/>
    <col min="13341" max="13341" width="4.77734375" style="95" customWidth="1"/>
    <col min="13342" max="13342" width="3.5546875" style="95" customWidth="1"/>
    <col min="13343" max="13343" width="5.109375" style="95" customWidth="1"/>
    <col min="13344" max="13344" width="5" style="95" customWidth="1"/>
    <col min="13345" max="13345" width="4.44140625" style="95" customWidth="1"/>
    <col min="13346" max="13346" width="4.88671875" style="95" customWidth="1"/>
    <col min="13347" max="13347" width="10.109375" style="95" bestFit="1" customWidth="1"/>
    <col min="13348" max="13348" width="4.88671875" style="95" customWidth="1"/>
    <col min="13349" max="13349" width="19.109375" style="95" bestFit="1" customWidth="1"/>
    <col min="13350" max="13350" width="12.6640625" style="95" bestFit="1" customWidth="1"/>
    <col min="13351" max="13351" width="3.21875" style="95" customWidth="1"/>
    <col min="13352" max="13352" width="5.109375" style="95" customWidth="1"/>
    <col min="13353" max="13353" width="5.21875" style="95" customWidth="1"/>
    <col min="13354" max="13354" width="18.5546875" style="95" customWidth="1"/>
    <col min="13355" max="13355" width="9.6640625" style="95" bestFit="1" customWidth="1"/>
    <col min="13356" max="13356" width="4" style="95" customWidth="1"/>
    <col min="13357" max="13357" width="5.21875" style="95" customWidth="1"/>
    <col min="13358" max="13358" width="6" style="95" customWidth="1"/>
    <col min="13359" max="13359" width="16.5546875" style="95" customWidth="1"/>
    <col min="13360" max="13360" width="9.6640625" style="95" bestFit="1" customWidth="1"/>
    <col min="13361" max="13362" width="4.88671875" style="95" customWidth="1"/>
    <col min="13363" max="13363" width="6" style="95" customWidth="1"/>
    <col min="13364" max="13364" width="15.21875" style="95" bestFit="1" customWidth="1"/>
    <col min="13365" max="13365" width="9.6640625" style="95" bestFit="1" customWidth="1"/>
    <col min="13366" max="13366" width="3.44140625" style="95" customWidth="1"/>
    <col min="13367" max="13367" width="5.109375" style="95" customWidth="1"/>
    <col min="13368" max="13368" width="6.5546875" style="95" customWidth="1"/>
    <col min="13369" max="13369" width="5.77734375" style="95" customWidth="1"/>
    <col min="13370" max="13370" width="6.33203125" style="95" customWidth="1"/>
    <col min="13371" max="13371" width="3.44140625" style="95" customWidth="1"/>
    <col min="13372" max="13372" width="6.33203125" style="95" customWidth="1"/>
    <col min="13373" max="13373" width="6" style="95" customWidth="1"/>
    <col min="13374" max="13374" width="5.77734375" style="95" customWidth="1"/>
    <col min="13375" max="13375" width="3.77734375" style="95" customWidth="1"/>
    <col min="13376" max="13376" width="4.109375" style="95" customWidth="1"/>
    <col min="13377" max="13377" width="6.21875" style="95" customWidth="1"/>
    <col min="13378" max="13378" width="6" style="95" customWidth="1"/>
    <col min="13379" max="13568" width="8.88671875" style="95"/>
    <col min="13569" max="13569" width="3.77734375" style="95" customWidth="1"/>
    <col min="13570" max="13570" width="18.21875" style="95" bestFit="1" customWidth="1"/>
    <col min="13571" max="13571" width="63.109375" style="95" customWidth="1"/>
    <col min="13572" max="13572" width="20.5546875" style="95" bestFit="1" customWidth="1"/>
    <col min="13573" max="13573" width="11.33203125" style="95" bestFit="1" customWidth="1"/>
    <col min="13574" max="13574" width="4.6640625" style="95" customWidth="1"/>
    <col min="13575" max="13575" width="5.109375" style="95" customWidth="1"/>
    <col min="13576" max="13576" width="6.77734375" style="95" customWidth="1"/>
    <col min="13577" max="13577" width="4.5546875" style="95" customWidth="1"/>
    <col min="13578" max="13578" width="71" style="95" bestFit="1" customWidth="1"/>
    <col min="13579" max="13579" width="6.5546875" style="95" customWidth="1"/>
    <col min="13580" max="13580" width="4.88671875" style="95" customWidth="1"/>
    <col min="13581" max="13582" width="5.88671875" style="95" customWidth="1"/>
    <col min="13583" max="13584" width="5.21875" style="95" customWidth="1"/>
    <col min="13585" max="13585" width="7.44140625" style="95" customWidth="1"/>
    <col min="13586" max="13586" width="6.33203125" style="95" customWidth="1"/>
    <col min="13587" max="13587" width="7.44140625" style="95" customWidth="1"/>
    <col min="13588" max="13588" width="5.5546875" style="95" customWidth="1"/>
    <col min="13589" max="13589" width="5.6640625" style="95" customWidth="1"/>
    <col min="13590" max="13590" width="5.77734375" style="95" customWidth="1"/>
    <col min="13591" max="13591" width="4.6640625" style="95" customWidth="1"/>
    <col min="13592" max="13592" width="5" style="95" customWidth="1"/>
    <col min="13593" max="13593" width="4.6640625" style="95" customWidth="1"/>
    <col min="13594" max="13594" width="5.109375" style="95" customWidth="1"/>
    <col min="13595" max="13595" width="5.6640625" style="95" customWidth="1"/>
    <col min="13596" max="13596" width="4.33203125" style="95" customWidth="1"/>
    <col min="13597" max="13597" width="4.77734375" style="95" customWidth="1"/>
    <col min="13598" max="13598" width="3.5546875" style="95" customWidth="1"/>
    <col min="13599" max="13599" width="5.109375" style="95" customWidth="1"/>
    <col min="13600" max="13600" width="5" style="95" customWidth="1"/>
    <col min="13601" max="13601" width="4.44140625" style="95" customWidth="1"/>
    <col min="13602" max="13602" width="4.88671875" style="95" customWidth="1"/>
    <col min="13603" max="13603" width="10.109375" style="95" bestFit="1" customWidth="1"/>
    <col min="13604" max="13604" width="4.88671875" style="95" customWidth="1"/>
    <col min="13605" max="13605" width="19.109375" style="95" bestFit="1" customWidth="1"/>
    <col min="13606" max="13606" width="12.6640625" style="95" bestFit="1" customWidth="1"/>
    <col min="13607" max="13607" width="3.21875" style="95" customWidth="1"/>
    <col min="13608" max="13608" width="5.109375" style="95" customWidth="1"/>
    <col min="13609" max="13609" width="5.21875" style="95" customWidth="1"/>
    <col min="13610" max="13610" width="18.5546875" style="95" customWidth="1"/>
    <col min="13611" max="13611" width="9.6640625" style="95" bestFit="1" customWidth="1"/>
    <col min="13612" max="13612" width="4" style="95" customWidth="1"/>
    <col min="13613" max="13613" width="5.21875" style="95" customWidth="1"/>
    <col min="13614" max="13614" width="6" style="95" customWidth="1"/>
    <col min="13615" max="13615" width="16.5546875" style="95" customWidth="1"/>
    <col min="13616" max="13616" width="9.6640625" style="95" bestFit="1" customWidth="1"/>
    <col min="13617" max="13618" width="4.88671875" style="95" customWidth="1"/>
    <col min="13619" max="13619" width="6" style="95" customWidth="1"/>
    <col min="13620" max="13620" width="15.21875" style="95" bestFit="1" customWidth="1"/>
    <col min="13621" max="13621" width="9.6640625" style="95" bestFit="1" customWidth="1"/>
    <col min="13622" max="13622" width="3.44140625" style="95" customWidth="1"/>
    <col min="13623" max="13623" width="5.109375" style="95" customWidth="1"/>
    <col min="13624" max="13624" width="6.5546875" style="95" customWidth="1"/>
    <col min="13625" max="13625" width="5.77734375" style="95" customWidth="1"/>
    <col min="13626" max="13626" width="6.33203125" style="95" customWidth="1"/>
    <col min="13627" max="13627" width="3.44140625" style="95" customWidth="1"/>
    <col min="13628" max="13628" width="6.33203125" style="95" customWidth="1"/>
    <col min="13629" max="13629" width="6" style="95" customWidth="1"/>
    <col min="13630" max="13630" width="5.77734375" style="95" customWidth="1"/>
    <col min="13631" max="13631" width="3.77734375" style="95" customWidth="1"/>
    <col min="13632" max="13632" width="4.109375" style="95" customWidth="1"/>
    <col min="13633" max="13633" width="6.21875" style="95" customWidth="1"/>
    <col min="13634" max="13634" width="6" style="95" customWidth="1"/>
    <col min="13635" max="13824" width="8.88671875" style="95"/>
    <col min="13825" max="13825" width="3.77734375" style="95" customWidth="1"/>
    <col min="13826" max="13826" width="18.21875" style="95" bestFit="1" customWidth="1"/>
    <col min="13827" max="13827" width="63.109375" style="95" customWidth="1"/>
    <col min="13828" max="13828" width="20.5546875" style="95" bestFit="1" customWidth="1"/>
    <col min="13829" max="13829" width="11.33203125" style="95" bestFit="1" customWidth="1"/>
    <col min="13830" max="13830" width="4.6640625" style="95" customWidth="1"/>
    <col min="13831" max="13831" width="5.109375" style="95" customWidth="1"/>
    <col min="13832" max="13832" width="6.77734375" style="95" customWidth="1"/>
    <col min="13833" max="13833" width="4.5546875" style="95" customWidth="1"/>
    <col min="13834" max="13834" width="71" style="95" bestFit="1" customWidth="1"/>
    <col min="13835" max="13835" width="6.5546875" style="95" customWidth="1"/>
    <col min="13836" max="13836" width="4.88671875" style="95" customWidth="1"/>
    <col min="13837" max="13838" width="5.88671875" style="95" customWidth="1"/>
    <col min="13839" max="13840" width="5.21875" style="95" customWidth="1"/>
    <col min="13841" max="13841" width="7.44140625" style="95" customWidth="1"/>
    <col min="13842" max="13842" width="6.33203125" style="95" customWidth="1"/>
    <col min="13843" max="13843" width="7.44140625" style="95" customWidth="1"/>
    <col min="13844" max="13844" width="5.5546875" style="95" customWidth="1"/>
    <col min="13845" max="13845" width="5.6640625" style="95" customWidth="1"/>
    <col min="13846" max="13846" width="5.77734375" style="95" customWidth="1"/>
    <col min="13847" max="13847" width="4.6640625" style="95" customWidth="1"/>
    <col min="13848" max="13848" width="5" style="95" customWidth="1"/>
    <col min="13849" max="13849" width="4.6640625" style="95" customWidth="1"/>
    <col min="13850" max="13850" width="5.109375" style="95" customWidth="1"/>
    <col min="13851" max="13851" width="5.6640625" style="95" customWidth="1"/>
    <col min="13852" max="13852" width="4.33203125" style="95" customWidth="1"/>
    <col min="13853" max="13853" width="4.77734375" style="95" customWidth="1"/>
    <col min="13854" max="13854" width="3.5546875" style="95" customWidth="1"/>
    <col min="13855" max="13855" width="5.109375" style="95" customWidth="1"/>
    <col min="13856" max="13856" width="5" style="95" customWidth="1"/>
    <col min="13857" max="13857" width="4.44140625" style="95" customWidth="1"/>
    <col min="13858" max="13858" width="4.88671875" style="95" customWidth="1"/>
    <col min="13859" max="13859" width="10.109375" style="95" bestFit="1" customWidth="1"/>
    <col min="13860" max="13860" width="4.88671875" style="95" customWidth="1"/>
    <col min="13861" max="13861" width="19.109375" style="95" bestFit="1" customWidth="1"/>
    <col min="13862" max="13862" width="12.6640625" style="95" bestFit="1" customWidth="1"/>
    <col min="13863" max="13863" width="3.21875" style="95" customWidth="1"/>
    <col min="13864" max="13864" width="5.109375" style="95" customWidth="1"/>
    <col min="13865" max="13865" width="5.21875" style="95" customWidth="1"/>
    <col min="13866" max="13866" width="18.5546875" style="95" customWidth="1"/>
    <col min="13867" max="13867" width="9.6640625" style="95" bestFit="1" customWidth="1"/>
    <col min="13868" max="13868" width="4" style="95" customWidth="1"/>
    <col min="13869" max="13869" width="5.21875" style="95" customWidth="1"/>
    <col min="13870" max="13870" width="6" style="95" customWidth="1"/>
    <col min="13871" max="13871" width="16.5546875" style="95" customWidth="1"/>
    <col min="13872" max="13872" width="9.6640625" style="95" bestFit="1" customWidth="1"/>
    <col min="13873" max="13874" width="4.88671875" style="95" customWidth="1"/>
    <col min="13875" max="13875" width="6" style="95" customWidth="1"/>
    <col min="13876" max="13876" width="15.21875" style="95" bestFit="1" customWidth="1"/>
    <col min="13877" max="13877" width="9.6640625" style="95" bestFit="1" customWidth="1"/>
    <col min="13878" max="13878" width="3.44140625" style="95" customWidth="1"/>
    <col min="13879" max="13879" width="5.109375" style="95" customWidth="1"/>
    <col min="13880" max="13880" width="6.5546875" style="95" customWidth="1"/>
    <col min="13881" max="13881" width="5.77734375" style="95" customWidth="1"/>
    <col min="13882" max="13882" width="6.33203125" style="95" customWidth="1"/>
    <col min="13883" max="13883" width="3.44140625" style="95" customWidth="1"/>
    <col min="13884" max="13884" width="6.33203125" style="95" customWidth="1"/>
    <col min="13885" max="13885" width="6" style="95" customWidth="1"/>
    <col min="13886" max="13886" width="5.77734375" style="95" customWidth="1"/>
    <col min="13887" max="13887" width="3.77734375" style="95" customWidth="1"/>
    <col min="13888" max="13888" width="4.109375" style="95" customWidth="1"/>
    <col min="13889" max="13889" width="6.21875" style="95" customWidth="1"/>
    <col min="13890" max="13890" width="6" style="95" customWidth="1"/>
    <col min="13891" max="14080" width="8.88671875" style="95"/>
    <col min="14081" max="14081" width="3.77734375" style="95" customWidth="1"/>
    <col min="14082" max="14082" width="18.21875" style="95" bestFit="1" customWidth="1"/>
    <col min="14083" max="14083" width="63.109375" style="95" customWidth="1"/>
    <col min="14084" max="14084" width="20.5546875" style="95" bestFit="1" customWidth="1"/>
    <col min="14085" max="14085" width="11.33203125" style="95" bestFit="1" customWidth="1"/>
    <col min="14086" max="14086" width="4.6640625" style="95" customWidth="1"/>
    <col min="14087" max="14087" width="5.109375" style="95" customWidth="1"/>
    <col min="14088" max="14088" width="6.77734375" style="95" customWidth="1"/>
    <col min="14089" max="14089" width="4.5546875" style="95" customWidth="1"/>
    <col min="14090" max="14090" width="71" style="95" bestFit="1" customWidth="1"/>
    <col min="14091" max="14091" width="6.5546875" style="95" customWidth="1"/>
    <col min="14092" max="14092" width="4.88671875" style="95" customWidth="1"/>
    <col min="14093" max="14094" width="5.88671875" style="95" customWidth="1"/>
    <col min="14095" max="14096" width="5.21875" style="95" customWidth="1"/>
    <col min="14097" max="14097" width="7.44140625" style="95" customWidth="1"/>
    <col min="14098" max="14098" width="6.33203125" style="95" customWidth="1"/>
    <col min="14099" max="14099" width="7.44140625" style="95" customWidth="1"/>
    <col min="14100" max="14100" width="5.5546875" style="95" customWidth="1"/>
    <col min="14101" max="14101" width="5.6640625" style="95" customWidth="1"/>
    <col min="14102" max="14102" width="5.77734375" style="95" customWidth="1"/>
    <col min="14103" max="14103" width="4.6640625" style="95" customWidth="1"/>
    <col min="14104" max="14104" width="5" style="95" customWidth="1"/>
    <col min="14105" max="14105" width="4.6640625" style="95" customWidth="1"/>
    <col min="14106" max="14106" width="5.109375" style="95" customWidth="1"/>
    <col min="14107" max="14107" width="5.6640625" style="95" customWidth="1"/>
    <col min="14108" max="14108" width="4.33203125" style="95" customWidth="1"/>
    <col min="14109" max="14109" width="4.77734375" style="95" customWidth="1"/>
    <col min="14110" max="14110" width="3.5546875" style="95" customWidth="1"/>
    <col min="14111" max="14111" width="5.109375" style="95" customWidth="1"/>
    <col min="14112" max="14112" width="5" style="95" customWidth="1"/>
    <col min="14113" max="14113" width="4.44140625" style="95" customWidth="1"/>
    <col min="14114" max="14114" width="4.88671875" style="95" customWidth="1"/>
    <col min="14115" max="14115" width="10.109375" style="95" bestFit="1" customWidth="1"/>
    <col min="14116" max="14116" width="4.88671875" style="95" customWidth="1"/>
    <col min="14117" max="14117" width="19.109375" style="95" bestFit="1" customWidth="1"/>
    <col min="14118" max="14118" width="12.6640625" style="95" bestFit="1" customWidth="1"/>
    <col min="14119" max="14119" width="3.21875" style="95" customWidth="1"/>
    <col min="14120" max="14120" width="5.109375" style="95" customWidth="1"/>
    <col min="14121" max="14121" width="5.21875" style="95" customWidth="1"/>
    <col min="14122" max="14122" width="18.5546875" style="95" customWidth="1"/>
    <col min="14123" max="14123" width="9.6640625" style="95" bestFit="1" customWidth="1"/>
    <col min="14124" max="14124" width="4" style="95" customWidth="1"/>
    <col min="14125" max="14125" width="5.21875" style="95" customWidth="1"/>
    <col min="14126" max="14126" width="6" style="95" customWidth="1"/>
    <col min="14127" max="14127" width="16.5546875" style="95" customWidth="1"/>
    <col min="14128" max="14128" width="9.6640625" style="95" bestFit="1" customWidth="1"/>
    <col min="14129" max="14130" width="4.88671875" style="95" customWidth="1"/>
    <col min="14131" max="14131" width="6" style="95" customWidth="1"/>
    <col min="14132" max="14132" width="15.21875" style="95" bestFit="1" customWidth="1"/>
    <col min="14133" max="14133" width="9.6640625" style="95" bestFit="1" customWidth="1"/>
    <col min="14134" max="14134" width="3.44140625" style="95" customWidth="1"/>
    <col min="14135" max="14135" width="5.109375" style="95" customWidth="1"/>
    <col min="14136" max="14136" width="6.5546875" style="95" customWidth="1"/>
    <col min="14137" max="14137" width="5.77734375" style="95" customWidth="1"/>
    <col min="14138" max="14138" width="6.33203125" style="95" customWidth="1"/>
    <col min="14139" max="14139" width="3.44140625" style="95" customWidth="1"/>
    <col min="14140" max="14140" width="6.33203125" style="95" customWidth="1"/>
    <col min="14141" max="14141" width="6" style="95" customWidth="1"/>
    <col min="14142" max="14142" width="5.77734375" style="95" customWidth="1"/>
    <col min="14143" max="14143" width="3.77734375" style="95" customWidth="1"/>
    <col min="14144" max="14144" width="4.109375" style="95" customWidth="1"/>
    <col min="14145" max="14145" width="6.21875" style="95" customWidth="1"/>
    <col min="14146" max="14146" width="6" style="95" customWidth="1"/>
    <col min="14147" max="14336" width="8.88671875" style="95"/>
    <col min="14337" max="14337" width="3.77734375" style="95" customWidth="1"/>
    <col min="14338" max="14338" width="18.21875" style="95" bestFit="1" customWidth="1"/>
    <col min="14339" max="14339" width="63.109375" style="95" customWidth="1"/>
    <col min="14340" max="14340" width="20.5546875" style="95" bestFit="1" customWidth="1"/>
    <col min="14341" max="14341" width="11.33203125" style="95" bestFit="1" customWidth="1"/>
    <col min="14342" max="14342" width="4.6640625" style="95" customWidth="1"/>
    <col min="14343" max="14343" width="5.109375" style="95" customWidth="1"/>
    <col min="14344" max="14344" width="6.77734375" style="95" customWidth="1"/>
    <col min="14345" max="14345" width="4.5546875" style="95" customWidth="1"/>
    <col min="14346" max="14346" width="71" style="95" bestFit="1" customWidth="1"/>
    <col min="14347" max="14347" width="6.5546875" style="95" customWidth="1"/>
    <col min="14348" max="14348" width="4.88671875" style="95" customWidth="1"/>
    <col min="14349" max="14350" width="5.88671875" style="95" customWidth="1"/>
    <col min="14351" max="14352" width="5.21875" style="95" customWidth="1"/>
    <col min="14353" max="14353" width="7.44140625" style="95" customWidth="1"/>
    <col min="14354" max="14354" width="6.33203125" style="95" customWidth="1"/>
    <col min="14355" max="14355" width="7.44140625" style="95" customWidth="1"/>
    <col min="14356" max="14356" width="5.5546875" style="95" customWidth="1"/>
    <col min="14357" max="14357" width="5.6640625" style="95" customWidth="1"/>
    <col min="14358" max="14358" width="5.77734375" style="95" customWidth="1"/>
    <col min="14359" max="14359" width="4.6640625" style="95" customWidth="1"/>
    <col min="14360" max="14360" width="5" style="95" customWidth="1"/>
    <col min="14361" max="14361" width="4.6640625" style="95" customWidth="1"/>
    <col min="14362" max="14362" width="5.109375" style="95" customWidth="1"/>
    <col min="14363" max="14363" width="5.6640625" style="95" customWidth="1"/>
    <col min="14364" max="14364" width="4.33203125" style="95" customWidth="1"/>
    <col min="14365" max="14365" width="4.77734375" style="95" customWidth="1"/>
    <col min="14366" max="14366" width="3.5546875" style="95" customWidth="1"/>
    <col min="14367" max="14367" width="5.109375" style="95" customWidth="1"/>
    <col min="14368" max="14368" width="5" style="95" customWidth="1"/>
    <col min="14369" max="14369" width="4.44140625" style="95" customWidth="1"/>
    <col min="14370" max="14370" width="4.88671875" style="95" customWidth="1"/>
    <col min="14371" max="14371" width="10.109375" style="95" bestFit="1" customWidth="1"/>
    <col min="14372" max="14372" width="4.88671875" style="95" customWidth="1"/>
    <col min="14373" max="14373" width="19.109375" style="95" bestFit="1" customWidth="1"/>
    <col min="14374" max="14374" width="12.6640625" style="95" bestFit="1" customWidth="1"/>
    <col min="14375" max="14375" width="3.21875" style="95" customWidth="1"/>
    <col min="14376" max="14376" width="5.109375" style="95" customWidth="1"/>
    <col min="14377" max="14377" width="5.21875" style="95" customWidth="1"/>
    <col min="14378" max="14378" width="18.5546875" style="95" customWidth="1"/>
    <col min="14379" max="14379" width="9.6640625" style="95" bestFit="1" customWidth="1"/>
    <col min="14380" max="14380" width="4" style="95" customWidth="1"/>
    <col min="14381" max="14381" width="5.21875" style="95" customWidth="1"/>
    <col min="14382" max="14382" width="6" style="95" customWidth="1"/>
    <col min="14383" max="14383" width="16.5546875" style="95" customWidth="1"/>
    <col min="14384" max="14384" width="9.6640625" style="95" bestFit="1" customWidth="1"/>
    <col min="14385" max="14386" width="4.88671875" style="95" customWidth="1"/>
    <col min="14387" max="14387" width="6" style="95" customWidth="1"/>
    <col min="14388" max="14388" width="15.21875" style="95" bestFit="1" customWidth="1"/>
    <col min="14389" max="14389" width="9.6640625" style="95" bestFit="1" customWidth="1"/>
    <col min="14390" max="14390" width="3.44140625" style="95" customWidth="1"/>
    <col min="14391" max="14391" width="5.109375" style="95" customWidth="1"/>
    <col min="14392" max="14392" width="6.5546875" style="95" customWidth="1"/>
    <col min="14393" max="14393" width="5.77734375" style="95" customWidth="1"/>
    <col min="14394" max="14394" width="6.33203125" style="95" customWidth="1"/>
    <col min="14395" max="14395" width="3.44140625" style="95" customWidth="1"/>
    <col min="14396" max="14396" width="6.33203125" style="95" customWidth="1"/>
    <col min="14397" max="14397" width="6" style="95" customWidth="1"/>
    <col min="14398" max="14398" width="5.77734375" style="95" customWidth="1"/>
    <col min="14399" max="14399" width="3.77734375" style="95" customWidth="1"/>
    <col min="14400" max="14400" width="4.109375" style="95" customWidth="1"/>
    <col min="14401" max="14401" width="6.21875" style="95" customWidth="1"/>
    <col min="14402" max="14402" width="6" style="95" customWidth="1"/>
    <col min="14403" max="14592" width="8.88671875" style="95"/>
    <col min="14593" max="14593" width="3.77734375" style="95" customWidth="1"/>
    <col min="14594" max="14594" width="18.21875" style="95" bestFit="1" customWidth="1"/>
    <col min="14595" max="14595" width="63.109375" style="95" customWidth="1"/>
    <col min="14596" max="14596" width="20.5546875" style="95" bestFit="1" customWidth="1"/>
    <col min="14597" max="14597" width="11.33203125" style="95" bestFit="1" customWidth="1"/>
    <col min="14598" max="14598" width="4.6640625" style="95" customWidth="1"/>
    <col min="14599" max="14599" width="5.109375" style="95" customWidth="1"/>
    <col min="14600" max="14600" width="6.77734375" style="95" customWidth="1"/>
    <col min="14601" max="14601" width="4.5546875" style="95" customWidth="1"/>
    <col min="14602" max="14602" width="71" style="95" bestFit="1" customWidth="1"/>
    <col min="14603" max="14603" width="6.5546875" style="95" customWidth="1"/>
    <col min="14604" max="14604" width="4.88671875" style="95" customWidth="1"/>
    <col min="14605" max="14606" width="5.88671875" style="95" customWidth="1"/>
    <col min="14607" max="14608" width="5.21875" style="95" customWidth="1"/>
    <col min="14609" max="14609" width="7.44140625" style="95" customWidth="1"/>
    <col min="14610" max="14610" width="6.33203125" style="95" customWidth="1"/>
    <col min="14611" max="14611" width="7.44140625" style="95" customWidth="1"/>
    <col min="14612" max="14612" width="5.5546875" style="95" customWidth="1"/>
    <col min="14613" max="14613" width="5.6640625" style="95" customWidth="1"/>
    <col min="14614" max="14614" width="5.77734375" style="95" customWidth="1"/>
    <col min="14615" max="14615" width="4.6640625" style="95" customWidth="1"/>
    <col min="14616" max="14616" width="5" style="95" customWidth="1"/>
    <col min="14617" max="14617" width="4.6640625" style="95" customWidth="1"/>
    <col min="14618" max="14618" width="5.109375" style="95" customWidth="1"/>
    <col min="14619" max="14619" width="5.6640625" style="95" customWidth="1"/>
    <col min="14620" max="14620" width="4.33203125" style="95" customWidth="1"/>
    <col min="14621" max="14621" width="4.77734375" style="95" customWidth="1"/>
    <col min="14622" max="14622" width="3.5546875" style="95" customWidth="1"/>
    <col min="14623" max="14623" width="5.109375" style="95" customWidth="1"/>
    <col min="14624" max="14624" width="5" style="95" customWidth="1"/>
    <col min="14625" max="14625" width="4.44140625" style="95" customWidth="1"/>
    <col min="14626" max="14626" width="4.88671875" style="95" customWidth="1"/>
    <col min="14627" max="14627" width="10.109375" style="95" bestFit="1" customWidth="1"/>
    <col min="14628" max="14628" width="4.88671875" style="95" customWidth="1"/>
    <col min="14629" max="14629" width="19.109375" style="95" bestFit="1" customWidth="1"/>
    <col min="14630" max="14630" width="12.6640625" style="95" bestFit="1" customWidth="1"/>
    <col min="14631" max="14631" width="3.21875" style="95" customWidth="1"/>
    <col min="14632" max="14632" width="5.109375" style="95" customWidth="1"/>
    <col min="14633" max="14633" width="5.21875" style="95" customWidth="1"/>
    <col min="14634" max="14634" width="18.5546875" style="95" customWidth="1"/>
    <col min="14635" max="14635" width="9.6640625" style="95" bestFit="1" customWidth="1"/>
    <col min="14636" max="14636" width="4" style="95" customWidth="1"/>
    <col min="14637" max="14637" width="5.21875" style="95" customWidth="1"/>
    <col min="14638" max="14638" width="6" style="95" customWidth="1"/>
    <col min="14639" max="14639" width="16.5546875" style="95" customWidth="1"/>
    <col min="14640" max="14640" width="9.6640625" style="95" bestFit="1" customWidth="1"/>
    <col min="14641" max="14642" width="4.88671875" style="95" customWidth="1"/>
    <col min="14643" max="14643" width="6" style="95" customWidth="1"/>
    <col min="14644" max="14644" width="15.21875" style="95" bestFit="1" customWidth="1"/>
    <col min="14645" max="14645" width="9.6640625" style="95" bestFit="1" customWidth="1"/>
    <col min="14646" max="14646" width="3.44140625" style="95" customWidth="1"/>
    <col min="14647" max="14647" width="5.109375" style="95" customWidth="1"/>
    <col min="14648" max="14648" width="6.5546875" style="95" customWidth="1"/>
    <col min="14649" max="14649" width="5.77734375" style="95" customWidth="1"/>
    <col min="14650" max="14650" width="6.33203125" style="95" customWidth="1"/>
    <col min="14651" max="14651" width="3.44140625" style="95" customWidth="1"/>
    <col min="14652" max="14652" width="6.33203125" style="95" customWidth="1"/>
    <col min="14653" max="14653" width="6" style="95" customWidth="1"/>
    <col min="14654" max="14654" width="5.77734375" style="95" customWidth="1"/>
    <col min="14655" max="14655" width="3.77734375" style="95" customWidth="1"/>
    <col min="14656" max="14656" width="4.109375" style="95" customWidth="1"/>
    <col min="14657" max="14657" width="6.21875" style="95" customWidth="1"/>
    <col min="14658" max="14658" width="6" style="95" customWidth="1"/>
    <col min="14659" max="14848" width="8.88671875" style="95"/>
    <col min="14849" max="14849" width="3.77734375" style="95" customWidth="1"/>
    <col min="14850" max="14850" width="18.21875" style="95" bestFit="1" customWidth="1"/>
    <col min="14851" max="14851" width="63.109375" style="95" customWidth="1"/>
    <col min="14852" max="14852" width="20.5546875" style="95" bestFit="1" customWidth="1"/>
    <col min="14853" max="14853" width="11.33203125" style="95" bestFit="1" customWidth="1"/>
    <col min="14854" max="14854" width="4.6640625" style="95" customWidth="1"/>
    <col min="14855" max="14855" width="5.109375" style="95" customWidth="1"/>
    <col min="14856" max="14856" width="6.77734375" style="95" customWidth="1"/>
    <col min="14857" max="14857" width="4.5546875" style="95" customWidth="1"/>
    <col min="14858" max="14858" width="71" style="95" bestFit="1" customWidth="1"/>
    <col min="14859" max="14859" width="6.5546875" style="95" customWidth="1"/>
    <col min="14860" max="14860" width="4.88671875" style="95" customWidth="1"/>
    <col min="14861" max="14862" width="5.88671875" style="95" customWidth="1"/>
    <col min="14863" max="14864" width="5.21875" style="95" customWidth="1"/>
    <col min="14865" max="14865" width="7.44140625" style="95" customWidth="1"/>
    <col min="14866" max="14866" width="6.33203125" style="95" customWidth="1"/>
    <col min="14867" max="14867" width="7.44140625" style="95" customWidth="1"/>
    <col min="14868" max="14868" width="5.5546875" style="95" customWidth="1"/>
    <col min="14869" max="14869" width="5.6640625" style="95" customWidth="1"/>
    <col min="14870" max="14870" width="5.77734375" style="95" customWidth="1"/>
    <col min="14871" max="14871" width="4.6640625" style="95" customWidth="1"/>
    <col min="14872" max="14872" width="5" style="95" customWidth="1"/>
    <col min="14873" max="14873" width="4.6640625" style="95" customWidth="1"/>
    <col min="14874" max="14874" width="5.109375" style="95" customWidth="1"/>
    <col min="14875" max="14875" width="5.6640625" style="95" customWidth="1"/>
    <col min="14876" max="14876" width="4.33203125" style="95" customWidth="1"/>
    <col min="14877" max="14877" width="4.77734375" style="95" customWidth="1"/>
    <col min="14878" max="14878" width="3.5546875" style="95" customWidth="1"/>
    <col min="14879" max="14879" width="5.109375" style="95" customWidth="1"/>
    <col min="14880" max="14880" width="5" style="95" customWidth="1"/>
    <col min="14881" max="14881" width="4.44140625" style="95" customWidth="1"/>
    <col min="14882" max="14882" width="4.88671875" style="95" customWidth="1"/>
    <col min="14883" max="14883" width="10.109375" style="95" bestFit="1" customWidth="1"/>
    <col min="14884" max="14884" width="4.88671875" style="95" customWidth="1"/>
    <col min="14885" max="14885" width="19.109375" style="95" bestFit="1" customWidth="1"/>
    <col min="14886" max="14886" width="12.6640625" style="95" bestFit="1" customWidth="1"/>
    <col min="14887" max="14887" width="3.21875" style="95" customWidth="1"/>
    <col min="14888" max="14888" width="5.109375" style="95" customWidth="1"/>
    <col min="14889" max="14889" width="5.21875" style="95" customWidth="1"/>
    <col min="14890" max="14890" width="18.5546875" style="95" customWidth="1"/>
    <col min="14891" max="14891" width="9.6640625" style="95" bestFit="1" customWidth="1"/>
    <col min="14892" max="14892" width="4" style="95" customWidth="1"/>
    <col min="14893" max="14893" width="5.21875" style="95" customWidth="1"/>
    <col min="14894" max="14894" width="6" style="95" customWidth="1"/>
    <col min="14895" max="14895" width="16.5546875" style="95" customWidth="1"/>
    <col min="14896" max="14896" width="9.6640625" style="95" bestFit="1" customWidth="1"/>
    <col min="14897" max="14898" width="4.88671875" style="95" customWidth="1"/>
    <col min="14899" max="14899" width="6" style="95" customWidth="1"/>
    <col min="14900" max="14900" width="15.21875" style="95" bestFit="1" customWidth="1"/>
    <col min="14901" max="14901" width="9.6640625" style="95" bestFit="1" customWidth="1"/>
    <col min="14902" max="14902" width="3.44140625" style="95" customWidth="1"/>
    <col min="14903" max="14903" width="5.109375" style="95" customWidth="1"/>
    <col min="14904" max="14904" width="6.5546875" style="95" customWidth="1"/>
    <col min="14905" max="14905" width="5.77734375" style="95" customWidth="1"/>
    <col min="14906" max="14906" width="6.33203125" style="95" customWidth="1"/>
    <col min="14907" max="14907" width="3.44140625" style="95" customWidth="1"/>
    <col min="14908" max="14908" width="6.33203125" style="95" customWidth="1"/>
    <col min="14909" max="14909" width="6" style="95" customWidth="1"/>
    <col min="14910" max="14910" width="5.77734375" style="95" customWidth="1"/>
    <col min="14911" max="14911" width="3.77734375" style="95" customWidth="1"/>
    <col min="14912" max="14912" width="4.109375" style="95" customWidth="1"/>
    <col min="14913" max="14913" width="6.21875" style="95" customWidth="1"/>
    <col min="14914" max="14914" width="6" style="95" customWidth="1"/>
    <col min="14915" max="15104" width="8.88671875" style="95"/>
    <col min="15105" max="15105" width="3.77734375" style="95" customWidth="1"/>
    <col min="15106" max="15106" width="18.21875" style="95" bestFit="1" customWidth="1"/>
    <col min="15107" max="15107" width="63.109375" style="95" customWidth="1"/>
    <col min="15108" max="15108" width="20.5546875" style="95" bestFit="1" customWidth="1"/>
    <col min="15109" max="15109" width="11.33203125" style="95" bestFit="1" customWidth="1"/>
    <col min="15110" max="15110" width="4.6640625" style="95" customWidth="1"/>
    <col min="15111" max="15111" width="5.109375" style="95" customWidth="1"/>
    <col min="15112" max="15112" width="6.77734375" style="95" customWidth="1"/>
    <col min="15113" max="15113" width="4.5546875" style="95" customWidth="1"/>
    <col min="15114" max="15114" width="71" style="95" bestFit="1" customWidth="1"/>
    <col min="15115" max="15115" width="6.5546875" style="95" customWidth="1"/>
    <col min="15116" max="15116" width="4.88671875" style="95" customWidth="1"/>
    <col min="15117" max="15118" width="5.88671875" style="95" customWidth="1"/>
    <col min="15119" max="15120" width="5.21875" style="95" customWidth="1"/>
    <col min="15121" max="15121" width="7.44140625" style="95" customWidth="1"/>
    <col min="15122" max="15122" width="6.33203125" style="95" customWidth="1"/>
    <col min="15123" max="15123" width="7.44140625" style="95" customWidth="1"/>
    <col min="15124" max="15124" width="5.5546875" style="95" customWidth="1"/>
    <col min="15125" max="15125" width="5.6640625" style="95" customWidth="1"/>
    <col min="15126" max="15126" width="5.77734375" style="95" customWidth="1"/>
    <col min="15127" max="15127" width="4.6640625" style="95" customWidth="1"/>
    <col min="15128" max="15128" width="5" style="95" customWidth="1"/>
    <col min="15129" max="15129" width="4.6640625" style="95" customWidth="1"/>
    <col min="15130" max="15130" width="5.109375" style="95" customWidth="1"/>
    <col min="15131" max="15131" width="5.6640625" style="95" customWidth="1"/>
    <col min="15132" max="15132" width="4.33203125" style="95" customWidth="1"/>
    <col min="15133" max="15133" width="4.77734375" style="95" customWidth="1"/>
    <col min="15134" max="15134" width="3.5546875" style="95" customWidth="1"/>
    <col min="15135" max="15135" width="5.109375" style="95" customWidth="1"/>
    <col min="15136" max="15136" width="5" style="95" customWidth="1"/>
    <col min="15137" max="15137" width="4.44140625" style="95" customWidth="1"/>
    <col min="15138" max="15138" width="4.88671875" style="95" customWidth="1"/>
    <col min="15139" max="15139" width="10.109375" style="95" bestFit="1" customWidth="1"/>
    <col min="15140" max="15140" width="4.88671875" style="95" customWidth="1"/>
    <col min="15141" max="15141" width="19.109375" style="95" bestFit="1" customWidth="1"/>
    <col min="15142" max="15142" width="12.6640625" style="95" bestFit="1" customWidth="1"/>
    <col min="15143" max="15143" width="3.21875" style="95" customWidth="1"/>
    <col min="15144" max="15144" width="5.109375" style="95" customWidth="1"/>
    <col min="15145" max="15145" width="5.21875" style="95" customWidth="1"/>
    <col min="15146" max="15146" width="18.5546875" style="95" customWidth="1"/>
    <col min="15147" max="15147" width="9.6640625" style="95" bestFit="1" customWidth="1"/>
    <col min="15148" max="15148" width="4" style="95" customWidth="1"/>
    <col min="15149" max="15149" width="5.21875" style="95" customWidth="1"/>
    <col min="15150" max="15150" width="6" style="95" customWidth="1"/>
    <col min="15151" max="15151" width="16.5546875" style="95" customWidth="1"/>
    <col min="15152" max="15152" width="9.6640625" style="95" bestFit="1" customWidth="1"/>
    <col min="15153" max="15154" width="4.88671875" style="95" customWidth="1"/>
    <col min="15155" max="15155" width="6" style="95" customWidth="1"/>
    <col min="15156" max="15156" width="15.21875" style="95" bestFit="1" customWidth="1"/>
    <col min="15157" max="15157" width="9.6640625" style="95" bestFit="1" customWidth="1"/>
    <col min="15158" max="15158" width="3.44140625" style="95" customWidth="1"/>
    <col min="15159" max="15159" width="5.109375" style="95" customWidth="1"/>
    <col min="15160" max="15160" width="6.5546875" style="95" customWidth="1"/>
    <col min="15161" max="15161" width="5.77734375" style="95" customWidth="1"/>
    <col min="15162" max="15162" width="6.33203125" style="95" customWidth="1"/>
    <col min="15163" max="15163" width="3.44140625" style="95" customWidth="1"/>
    <col min="15164" max="15164" width="6.33203125" style="95" customWidth="1"/>
    <col min="15165" max="15165" width="6" style="95" customWidth="1"/>
    <col min="15166" max="15166" width="5.77734375" style="95" customWidth="1"/>
    <col min="15167" max="15167" width="3.77734375" style="95" customWidth="1"/>
    <col min="15168" max="15168" width="4.109375" style="95" customWidth="1"/>
    <col min="15169" max="15169" width="6.21875" style="95" customWidth="1"/>
    <col min="15170" max="15170" width="6" style="95" customWidth="1"/>
    <col min="15171" max="15360" width="8.88671875" style="95"/>
    <col min="15361" max="15361" width="3.77734375" style="95" customWidth="1"/>
    <col min="15362" max="15362" width="18.21875" style="95" bestFit="1" customWidth="1"/>
    <col min="15363" max="15363" width="63.109375" style="95" customWidth="1"/>
    <col min="15364" max="15364" width="20.5546875" style="95" bestFit="1" customWidth="1"/>
    <col min="15365" max="15365" width="11.33203125" style="95" bestFit="1" customWidth="1"/>
    <col min="15366" max="15366" width="4.6640625" style="95" customWidth="1"/>
    <col min="15367" max="15367" width="5.109375" style="95" customWidth="1"/>
    <col min="15368" max="15368" width="6.77734375" style="95" customWidth="1"/>
    <col min="15369" max="15369" width="4.5546875" style="95" customWidth="1"/>
    <col min="15370" max="15370" width="71" style="95" bestFit="1" customWidth="1"/>
    <col min="15371" max="15371" width="6.5546875" style="95" customWidth="1"/>
    <col min="15372" max="15372" width="4.88671875" style="95" customWidth="1"/>
    <col min="15373" max="15374" width="5.88671875" style="95" customWidth="1"/>
    <col min="15375" max="15376" width="5.21875" style="95" customWidth="1"/>
    <col min="15377" max="15377" width="7.44140625" style="95" customWidth="1"/>
    <col min="15378" max="15378" width="6.33203125" style="95" customWidth="1"/>
    <col min="15379" max="15379" width="7.44140625" style="95" customWidth="1"/>
    <col min="15380" max="15380" width="5.5546875" style="95" customWidth="1"/>
    <col min="15381" max="15381" width="5.6640625" style="95" customWidth="1"/>
    <col min="15382" max="15382" width="5.77734375" style="95" customWidth="1"/>
    <col min="15383" max="15383" width="4.6640625" style="95" customWidth="1"/>
    <col min="15384" max="15384" width="5" style="95" customWidth="1"/>
    <col min="15385" max="15385" width="4.6640625" style="95" customWidth="1"/>
    <col min="15386" max="15386" width="5.109375" style="95" customWidth="1"/>
    <col min="15387" max="15387" width="5.6640625" style="95" customWidth="1"/>
    <col min="15388" max="15388" width="4.33203125" style="95" customWidth="1"/>
    <col min="15389" max="15389" width="4.77734375" style="95" customWidth="1"/>
    <col min="15390" max="15390" width="3.5546875" style="95" customWidth="1"/>
    <col min="15391" max="15391" width="5.109375" style="95" customWidth="1"/>
    <col min="15392" max="15392" width="5" style="95" customWidth="1"/>
    <col min="15393" max="15393" width="4.44140625" style="95" customWidth="1"/>
    <col min="15394" max="15394" width="4.88671875" style="95" customWidth="1"/>
    <col min="15395" max="15395" width="10.109375" style="95" bestFit="1" customWidth="1"/>
    <col min="15396" max="15396" width="4.88671875" style="95" customWidth="1"/>
    <col min="15397" max="15397" width="19.109375" style="95" bestFit="1" customWidth="1"/>
    <col min="15398" max="15398" width="12.6640625" style="95" bestFit="1" customWidth="1"/>
    <col min="15399" max="15399" width="3.21875" style="95" customWidth="1"/>
    <col min="15400" max="15400" width="5.109375" style="95" customWidth="1"/>
    <col min="15401" max="15401" width="5.21875" style="95" customWidth="1"/>
    <col min="15402" max="15402" width="18.5546875" style="95" customWidth="1"/>
    <col min="15403" max="15403" width="9.6640625" style="95" bestFit="1" customWidth="1"/>
    <col min="15404" max="15404" width="4" style="95" customWidth="1"/>
    <col min="15405" max="15405" width="5.21875" style="95" customWidth="1"/>
    <col min="15406" max="15406" width="6" style="95" customWidth="1"/>
    <col min="15407" max="15407" width="16.5546875" style="95" customWidth="1"/>
    <col min="15408" max="15408" width="9.6640625" style="95" bestFit="1" customWidth="1"/>
    <col min="15409" max="15410" width="4.88671875" style="95" customWidth="1"/>
    <col min="15411" max="15411" width="6" style="95" customWidth="1"/>
    <col min="15412" max="15412" width="15.21875" style="95" bestFit="1" customWidth="1"/>
    <col min="15413" max="15413" width="9.6640625" style="95" bestFit="1" customWidth="1"/>
    <col min="15414" max="15414" width="3.44140625" style="95" customWidth="1"/>
    <col min="15415" max="15415" width="5.109375" style="95" customWidth="1"/>
    <col min="15416" max="15416" width="6.5546875" style="95" customWidth="1"/>
    <col min="15417" max="15417" width="5.77734375" style="95" customWidth="1"/>
    <col min="15418" max="15418" width="6.33203125" style="95" customWidth="1"/>
    <col min="15419" max="15419" width="3.44140625" style="95" customWidth="1"/>
    <col min="15420" max="15420" width="6.33203125" style="95" customWidth="1"/>
    <col min="15421" max="15421" width="6" style="95" customWidth="1"/>
    <col min="15422" max="15422" width="5.77734375" style="95" customWidth="1"/>
    <col min="15423" max="15423" width="3.77734375" style="95" customWidth="1"/>
    <col min="15424" max="15424" width="4.109375" style="95" customWidth="1"/>
    <col min="15425" max="15425" width="6.21875" style="95" customWidth="1"/>
    <col min="15426" max="15426" width="6" style="95" customWidth="1"/>
    <col min="15427" max="15616" width="8.88671875" style="95"/>
    <col min="15617" max="15617" width="3.77734375" style="95" customWidth="1"/>
    <col min="15618" max="15618" width="18.21875" style="95" bestFit="1" customWidth="1"/>
    <col min="15619" max="15619" width="63.109375" style="95" customWidth="1"/>
    <col min="15620" max="15620" width="20.5546875" style="95" bestFit="1" customWidth="1"/>
    <col min="15621" max="15621" width="11.33203125" style="95" bestFit="1" customWidth="1"/>
    <col min="15622" max="15622" width="4.6640625" style="95" customWidth="1"/>
    <col min="15623" max="15623" width="5.109375" style="95" customWidth="1"/>
    <col min="15624" max="15624" width="6.77734375" style="95" customWidth="1"/>
    <col min="15625" max="15625" width="4.5546875" style="95" customWidth="1"/>
    <col min="15626" max="15626" width="71" style="95" bestFit="1" customWidth="1"/>
    <col min="15627" max="15627" width="6.5546875" style="95" customWidth="1"/>
    <col min="15628" max="15628" width="4.88671875" style="95" customWidth="1"/>
    <col min="15629" max="15630" width="5.88671875" style="95" customWidth="1"/>
    <col min="15631" max="15632" width="5.21875" style="95" customWidth="1"/>
    <col min="15633" max="15633" width="7.44140625" style="95" customWidth="1"/>
    <col min="15634" max="15634" width="6.33203125" style="95" customWidth="1"/>
    <col min="15635" max="15635" width="7.44140625" style="95" customWidth="1"/>
    <col min="15636" max="15636" width="5.5546875" style="95" customWidth="1"/>
    <col min="15637" max="15637" width="5.6640625" style="95" customWidth="1"/>
    <col min="15638" max="15638" width="5.77734375" style="95" customWidth="1"/>
    <col min="15639" max="15639" width="4.6640625" style="95" customWidth="1"/>
    <col min="15640" max="15640" width="5" style="95" customWidth="1"/>
    <col min="15641" max="15641" width="4.6640625" style="95" customWidth="1"/>
    <col min="15642" max="15642" width="5.109375" style="95" customWidth="1"/>
    <col min="15643" max="15643" width="5.6640625" style="95" customWidth="1"/>
    <col min="15644" max="15644" width="4.33203125" style="95" customWidth="1"/>
    <col min="15645" max="15645" width="4.77734375" style="95" customWidth="1"/>
    <col min="15646" max="15646" width="3.5546875" style="95" customWidth="1"/>
    <col min="15647" max="15647" width="5.109375" style="95" customWidth="1"/>
    <col min="15648" max="15648" width="5" style="95" customWidth="1"/>
    <col min="15649" max="15649" width="4.44140625" style="95" customWidth="1"/>
    <col min="15650" max="15650" width="4.88671875" style="95" customWidth="1"/>
    <col min="15651" max="15651" width="10.109375" style="95" bestFit="1" customWidth="1"/>
    <col min="15652" max="15652" width="4.88671875" style="95" customWidth="1"/>
    <col min="15653" max="15653" width="19.109375" style="95" bestFit="1" customWidth="1"/>
    <col min="15654" max="15654" width="12.6640625" style="95" bestFit="1" customWidth="1"/>
    <col min="15655" max="15655" width="3.21875" style="95" customWidth="1"/>
    <col min="15656" max="15656" width="5.109375" style="95" customWidth="1"/>
    <col min="15657" max="15657" width="5.21875" style="95" customWidth="1"/>
    <col min="15658" max="15658" width="18.5546875" style="95" customWidth="1"/>
    <col min="15659" max="15659" width="9.6640625" style="95" bestFit="1" customWidth="1"/>
    <col min="15660" max="15660" width="4" style="95" customWidth="1"/>
    <col min="15661" max="15661" width="5.21875" style="95" customWidth="1"/>
    <col min="15662" max="15662" width="6" style="95" customWidth="1"/>
    <col min="15663" max="15663" width="16.5546875" style="95" customWidth="1"/>
    <col min="15664" max="15664" width="9.6640625" style="95" bestFit="1" customWidth="1"/>
    <col min="15665" max="15666" width="4.88671875" style="95" customWidth="1"/>
    <col min="15667" max="15667" width="6" style="95" customWidth="1"/>
    <col min="15668" max="15668" width="15.21875" style="95" bestFit="1" customWidth="1"/>
    <col min="15669" max="15669" width="9.6640625" style="95" bestFit="1" customWidth="1"/>
    <col min="15670" max="15670" width="3.44140625" style="95" customWidth="1"/>
    <col min="15671" max="15671" width="5.109375" style="95" customWidth="1"/>
    <col min="15672" max="15672" width="6.5546875" style="95" customWidth="1"/>
    <col min="15673" max="15673" width="5.77734375" style="95" customWidth="1"/>
    <col min="15674" max="15674" width="6.33203125" style="95" customWidth="1"/>
    <col min="15675" max="15675" width="3.44140625" style="95" customWidth="1"/>
    <col min="15676" max="15676" width="6.33203125" style="95" customWidth="1"/>
    <col min="15677" max="15677" width="6" style="95" customWidth="1"/>
    <col min="15678" max="15678" width="5.77734375" style="95" customWidth="1"/>
    <col min="15679" max="15679" width="3.77734375" style="95" customWidth="1"/>
    <col min="15680" max="15680" width="4.109375" style="95" customWidth="1"/>
    <col min="15681" max="15681" width="6.21875" style="95" customWidth="1"/>
    <col min="15682" max="15682" width="6" style="95" customWidth="1"/>
    <col min="15683" max="15872" width="8.88671875" style="95"/>
    <col min="15873" max="15873" width="3.77734375" style="95" customWidth="1"/>
    <col min="15874" max="15874" width="18.21875" style="95" bestFit="1" customWidth="1"/>
    <col min="15875" max="15875" width="63.109375" style="95" customWidth="1"/>
    <col min="15876" max="15876" width="20.5546875" style="95" bestFit="1" customWidth="1"/>
    <col min="15877" max="15877" width="11.33203125" style="95" bestFit="1" customWidth="1"/>
    <col min="15878" max="15878" width="4.6640625" style="95" customWidth="1"/>
    <col min="15879" max="15879" width="5.109375" style="95" customWidth="1"/>
    <col min="15880" max="15880" width="6.77734375" style="95" customWidth="1"/>
    <col min="15881" max="15881" width="4.5546875" style="95" customWidth="1"/>
    <col min="15882" max="15882" width="71" style="95" bestFit="1" customWidth="1"/>
    <col min="15883" max="15883" width="6.5546875" style="95" customWidth="1"/>
    <col min="15884" max="15884" width="4.88671875" style="95" customWidth="1"/>
    <col min="15885" max="15886" width="5.88671875" style="95" customWidth="1"/>
    <col min="15887" max="15888" width="5.21875" style="95" customWidth="1"/>
    <col min="15889" max="15889" width="7.44140625" style="95" customWidth="1"/>
    <col min="15890" max="15890" width="6.33203125" style="95" customWidth="1"/>
    <col min="15891" max="15891" width="7.44140625" style="95" customWidth="1"/>
    <col min="15892" max="15892" width="5.5546875" style="95" customWidth="1"/>
    <col min="15893" max="15893" width="5.6640625" style="95" customWidth="1"/>
    <col min="15894" max="15894" width="5.77734375" style="95" customWidth="1"/>
    <col min="15895" max="15895" width="4.6640625" style="95" customWidth="1"/>
    <col min="15896" max="15896" width="5" style="95" customWidth="1"/>
    <col min="15897" max="15897" width="4.6640625" style="95" customWidth="1"/>
    <col min="15898" max="15898" width="5.109375" style="95" customWidth="1"/>
    <col min="15899" max="15899" width="5.6640625" style="95" customWidth="1"/>
    <col min="15900" max="15900" width="4.33203125" style="95" customWidth="1"/>
    <col min="15901" max="15901" width="4.77734375" style="95" customWidth="1"/>
    <col min="15902" max="15902" width="3.5546875" style="95" customWidth="1"/>
    <col min="15903" max="15903" width="5.109375" style="95" customWidth="1"/>
    <col min="15904" max="15904" width="5" style="95" customWidth="1"/>
    <col min="15905" max="15905" width="4.44140625" style="95" customWidth="1"/>
    <col min="15906" max="15906" width="4.88671875" style="95" customWidth="1"/>
    <col min="15907" max="15907" width="10.109375" style="95" bestFit="1" customWidth="1"/>
    <col min="15908" max="15908" width="4.88671875" style="95" customWidth="1"/>
    <col min="15909" max="15909" width="19.109375" style="95" bestFit="1" customWidth="1"/>
    <col min="15910" max="15910" width="12.6640625" style="95" bestFit="1" customWidth="1"/>
    <col min="15911" max="15911" width="3.21875" style="95" customWidth="1"/>
    <col min="15912" max="15912" width="5.109375" style="95" customWidth="1"/>
    <col min="15913" max="15913" width="5.21875" style="95" customWidth="1"/>
    <col min="15914" max="15914" width="18.5546875" style="95" customWidth="1"/>
    <col min="15915" max="15915" width="9.6640625" style="95" bestFit="1" customWidth="1"/>
    <col min="15916" max="15916" width="4" style="95" customWidth="1"/>
    <col min="15917" max="15917" width="5.21875" style="95" customWidth="1"/>
    <col min="15918" max="15918" width="6" style="95" customWidth="1"/>
    <col min="15919" max="15919" width="16.5546875" style="95" customWidth="1"/>
    <col min="15920" max="15920" width="9.6640625" style="95" bestFit="1" customWidth="1"/>
    <col min="15921" max="15922" width="4.88671875" style="95" customWidth="1"/>
    <col min="15923" max="15923" width="6" style="95" customWidth="1"/>
    <col min="15924" max="15924" width="15.21875" style="95" bestFit="1" customWidth="1"/>
    <col min="15925" max="15925" width="9.6640625" style="95" bestFit="1" customWidth="1"/>
    <col min="15926" max="15926" width="3.44140625" style="95" customWidth="1"/>
    <col min="15927" max="15927" width="5.109375" style="95" customWidth="1"/>
    <col min="15928" max="15928" width="6.5546875" style="95" customWidth="1"/>
    <col min="15929" max="15929" width="5.77734375" style="95" customWidth="1"/>
    <col min="15930" max="15930" width="6.33203125" style="95" customWidth="1"/>
    <col min="15931" max="15931" width="3.44140625" style="95" customWidth="1"/>
    <col min="15932" max="15932" width="6.33203125" style="95" customWidth="1"/>
    <col min="15933" max="15933" width="6" style="95" customWidth="1"/>
    <col min="15934" max="15934" width="5.77734375" style="95" customWidth="1"/>
    <col min="15935" max="15935" width="3.77734375" style="95" customWidth="1"/>
    <col min="15936" max="15936" width="4.109375" style="95" customWidth="1"/>
    <col min="15937" max="15937" width="6.21875" style="95" customWidth="1"/>
    <col min="15938" max="15938" width="6" style="95" customWidth="1"/>
    <col min="15939" max="16128" width="8.88671875" style="95"/>
    <col min="16129" max="16129" width="3.77734375" style="95" customWidth="1"/>
    <col min="16130" max="16130" width="18.21875" style="95" bestFit="1" customWidth="1"/>
    <col min="16131" max="16131" width="63.109375" style="95" customWidth="1"/>
    <col min="16132" max="16132" width="20.5546875" style="95" bestFit="1" customWidth="1"/>
    <col min="16133" max="16133" width="11.33203125" style="95" bestFit="1" customWidth="1"/>
    <col min="16134" max="16134" width="4.6640625" style="95" customWidth="1"/>
    <col min="16135" max="16135" width="5.109375" style="95" customWidth="1"/>
    <col min="16136" max="16136" width="6.77734375" style="95" customWidth="1"/>
    <col min="16137" max="16137" width="4.5546875" style="95" customWidth="1"/>
    <col min="16138" max="16138" width="71" style="95" bestFit="1" customWidth="1"/>
    <col min="16139" max="16139" width="6.5546875" style="95" customWidth="1"/>
    <col min="16140" max="16140" width="4.88671875" style="95" customWidth="1"/>
    <col min="16141" max="16142" width="5.88671875" style="95" customWidth="1"/>
    <col min="16143" max="16144" width="5.21875" style="95" customWidth="1"/>
    <col min="16145" max="16145" width="7.44140625" style="95" customWidth="1"/>
    <col min="16146" max="16146" width="6.33203125" style="95" customWidth="1"/>
    <col min="16147" max="16147" width="7.44140625" style="95" customWidth="1"/>
    <col min="16148" max="16148" width="5.5546875" style="95" customWidth="1"/>
    <col min="16149" max="16149" width="5.6640625" style="95" customWidth="1"/>
    <col min="16150" max="16150" width="5.77734375" style="95" customWidth="1"/>
    <col min="16151" max="16151" width="4.6640625" style="95" customWidth="1"/>
    <col min="16152" max="16152" width="5" style="95" customWidth="1"/>
    <col min="16153" max="16153" width="4.6640625" style="95" customWidth="1"/>
    <col min="16154" max="16154" width="5.109375" style="95" customWidth="1"/>
    <col min="16155" max="16155" width="5.6640625" style="95" customWidth="1"/>
    <col min="16156" max="16156" width="4.33203125" style="95" customWidth="1"/>
    <col min="16157" max="16157" width="4.77734375" style="95" customWidth="1"/>
    <col min="16158" max="16158" width="3.5546875" style="95" customWidth="1"/>
    <col min="16159" max="16159" width="5.109375" style="95" customWidth="1"/>
    <col min="16160" max="16160" width="5" style="95" customWidth="1"/>
    <col min="16161" max="16161" width="4.44140625" style="95" customWidth="1"/>
    <col min="16162" max="16162" width="4.88671875" style="95" customWidth="1"/>
    <col min="16163" max="16163" width="10.109375" style="95" bestFit="1" customWidth="1"/>
    <col min="16164" max="16164" width="4.88671875" style="95" customWidth="1"/>
    <col min="16165" max="16165" width="19.109375" style="95" bestFit="1" customWidth="1"/>
    <col min="16166" max="16166" width="12.6640625" style="95" bestFit="1" customWidth="1"/>
    <col min="16167" max="16167" width="3.21875" style="95" customWidth="1"/>
    <col min="16168" max="16168" width="5.109375" style="95" customWidth="1"/>
    <col min="16169" max="16169" width="5.21875" style="95" customWidth="1"/>
    <col min="16170" max="16170" width="18.5546875" style="95" customWidth="1"/>
    <col min="16171" max="16171" width="9.6640625" style="95" bestFit="1" customWidth="1"/>
    <col min="16172" max="16172" width="4" style="95" customWidth="1"/>
    <col min="16173" max="16173" width="5.21875" style="95" customWidth="1"/>
    <col min="16174" max="16174" width="6" style="95" customWidth="1"/>
    <col min="16175" max="16175" width="16.5546875" style="95" customWidth="1"/>
    <col min="16176" max="16176" width="9.6640625" style="95" bestFit="1" customWidth="1"/>
    <col min="16177" max="16178" width="4.88671875" style="95" customWidth="1"/>
    <col min="16179" max="16179" width="6" style="95" customWidth="1"/>
    <col min="16180" max="16180" width="15.21875" style="95" bestFit="1" customWidth="1"/>
    <col min="16181" max="16181" width="9.6640625" style="95" bestFit="1" customWidth="1"/>
    <col min="16182" max="16182" width="3.44140625" style="95" customWidth="1"/>
    <col min="16183" max="16183" width="5.109375" style="95" customWidth="1"/>
    <col min="16184" max="16184" width="6.5546875" style="95" customWidth="1"/>
    <col min="16185" max="16185" width="5.77734375" style="95" customWidth="1"/>
    <col min="16186" max="16186" width="6.33203125" style="95" customWidth="1"/>
    <col min="16187" max="16187" width="3.44140625" style="95" customWidth="1"/>
    <col min="16188" max="16188" width="6.33203125" style="95" customWidth="1"/>
    <col min="16189" max="16189" width="6" style="95" customWidth="1"/>
    <col min="16190" max="16190" width="5.77734375" style="95" customWidth="1"/>
    <col min="16191" max="16191" width="3.77734375" style="95" customWidth="1"/>
    <col min="16192" max="16192" width="4.109375" style="95" customWidth="1"/>
    <col min="16193" max="16193" width="6.21875" style="95" customWidth="1"/>
    <col min="16194" max="16194" width="6" style="95" customWidth="1"/>
    <col min="16195" max="16384" width="8.88671875" style="95"/>
  </cols>
  <sheetData>
    <row r="2" spans="1:66" ht="36" customHeight="1" x14ac:dyDescent="0.2">
      <c r="A2" s="588" t="s">
        <v>1094</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c r="AJ2" s="588"/>
      <c r="AK2" s="588"/>
      <c r="AL2" s="588"/>
      <c r="AM2" s="588"/>
      <c r="AN2" s="588"/>
      <c r="AO2" s="588"/>
      <c r="AP2" s="588"/>
      <c r="AQ2" s="588"/>
      <c r="AR2" s="588"/>
      <c r="AS2" s="588"/>
      <c r="AT2" s="588"/>
      <c r="AU2" s="588"/>
      <c r="AV2" s="588"/>
      <c r="AW2" s="588"/>
      <c r="AX2" s="588"/>
      <c r="AY2" s="588"/>
      <c r="AZ2" s="588"/>
      <c r="BA2" s="588"/>
      <c r="BB2" s="588"/>
      <c r="BC2" s="588"/>
      <c r="BD2" s="588"/>
      <c r="BE2" s="588"/>
      <c r="BF2" s="588"/>
      <c r="BG2" s="588"/>
      <c r="BH2" s="588"/>
      <c r="BI2" s="588"/>
      <c r="BJ2" s="588"/>
      <c r="BK2" s="588"/>
      <c r="BL2" s="588"/>
      <c r="BM2" s="588"/>
      <c r="BN2" s="588"/>
    </row>
    <row r="3" spans="1:66" ht="36" customHeight="1" x14ac:dyDescent="0.2">
      <c r="A3" s="588" t="s">
        <v>1095</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row>
    <row r="4" spans="1:66" ht="11.25" customHeight="1" x14ac:dyDescent="0.2">
      <c r="A4" s="96" t="s">
        <v>1096</v>
      </c>
      <c r="B4" s="96"/>
      <c r="C4" s="96" t="s">
        <v>1097</v>
      </c>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row>
    <row r="5" spans="1:66" ht="11.25" customHeight="1" x14ac:dyDescent="0.2">
      <c r="A5" s="96" t="s">
        <v>1098</v>
      </c>
      <c r="B5" s="96"/>
      <c r="C5" s="96" t="s">
        <v>1099</v>
      </c>
      <c r="D5" s="99"/>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row>
    <row r="6" spans="1:66" ht="11.25" customHeight="1" x14ac:dyDescent="0.2">
      <c r="A6" s="96" t="s">
        <v>1100</v>
      </c>
      <c r="B6" s="100"/>
      <c r="C6" s="96" t="s">
        <v>1101</v>
      </c>
      <c r="D6" s="99"/>
      <c r="E6" s="100"/>
      <c r="F6" s="99"/>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row>
    <row r="7" spans="1:66" ht="11.25" customHeight="1" x14ac:dyDescent="0.2">
      <c r="A7" s="96" t="s">
        <v>1102</v>
      </c>
      <c r="B7" s="100"/>
      <c r="C7" s="96" t="s">
        <v>1103</v>
      </c>
      <c r="D7" s="99"/>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row>
    <row r="8" spans="1:66" ht="15" customHeight="1" x14ac:dyDescent="0.2">
      <c r="A8" s="96" t="s">
        <v>1104</v>
      </c>
      <c r="C8" s="96" t="s">
        <v>1105</v>
      </c>
      <c r="AF8" s="102"/>
      <c r="AG8" s="102"/>
    </row>
    <row r="9" spans="1:66" ht="11.25" customHeight="1" x14ac:dyDescent="0.2">
      <c r="A9" s="589"/>
      <c r="B9" s="589"/>
      <c r="C9" s="589"/>
      <c r="D9" s="589"/>
      <c r="E9" s="589"/>
      <c r="F9" s="589"/>
      <c r="G9" s="589"/>
      <c r="H9" s="589"/>
      <c r="I9" s="589"/>
      <c r="J9" s="589"/>
      <c r="K9" s="589"/>
      <c r="L9" s="589"/>
      <c r="M9" s="589"/>
      <c r="N9" s="589"/>
      <c r="O9" s="589"/>
      <c r="P9" s="105"/>
      <c r="Q9" s="105"/>
      <c r="R9" s="105"/>
      <c r="S9" s="105"/>
      <c r="T9" s="105"/>
      <c r="U9" s="105"/>
      <c r="V9" s="105"/>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row>
    <row r="10" spans="1:66" ht="8.25" customHeight="1" x14ac:dyDescent="0.2"/>
    <row r="11" spans="1:66" s="109" customFormat="1" ht="27" customHeight="1" x14ac:dyDescent="0.2">
      <c r="A11" s="590" t="s">
        <v>1106</v>
      </c>
      <c r="B11" s="590" t="s">
        <v>1107</v>
      </c>
      <c r="C11" s="590"/>
      <c r="D11" s="590"/>
      <c r="E11" s="590"/>
      <c r="F11" s="590"/>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1" t="s">
        <v>1108</v>
      </c>
      <c r="AG11" s="590" t="s">
        <v>1109</v>
      </c>
      <c r="AH11" s="590"/>
      <c r="AI11" s="590" t="s">
        <v>1110</v>
      </c>
      <c r="AJ11" s="590"/>
      <c r="AK11" s="590" t="s">
        <v>1111</v>
      </c>
      <c r="AL11" s="590"/>
      <c r="AM11" s="590"/>
      <c r="AN11" s="590"/>
      <c r="AO11" s="590"/>
      <c r="AP11" s="590"/>
      <c r="AQ11" s="590"/>
      <c r="AR11" s="590"/>
      <c r="AS11" s="590"/>
      <c r="AT11" s="590"/>
      <c r="AU11" s="108"/>
      <c r="AV11" s="108"/>
      <c r="AW11" s="108"/>
      <c r="AX11" s="108"/>
      <c r="AY11" s="108"/>
      <c r="AZ11" s="108"/>
      <c r="BA11" s="108"/>
      <c r="BB11" s="108"/>
      <c r="BC11" s="108"/>
      <c r="BD11" s="108"/>
      <c r="BE11" s="108"/>
      <c r="BF11" s="108"/>
      <c r="BG11" s="108"/>
      <c r="BH11" s="108"/>
      <c r="BI11" s="108"/>
      <c r="BJ11" s="108"/>
      <c r="BK11" s="108"/>
      <c r="BL11" s="108"/>
      <c r="BM11" s="108"/>
      <c r="BN11" s="108"/>
    </row>
    <row r="12" spans="1:66" s="109" customFormat="1" ht="44.25" customHeight="1" x14ac:dyDescent="0.2">
      <c r="A12" s="583"/>
      <c r="B12" s="583" t="s">
        <v>128</v>
      </c>
      <c r="C12" s="583" t="s">
        <v>1112</v>
      </c>
      <c r="D12" s="583" t="s">
        <v>1113</v>
      </c>
      <c r="E12" s="583" t="s">
        <v>1114</v>
      </c>
      <c r="F12" s="583"/>
      <c r="G12" s="583" t="s">
        <v>1115</v>
      </c>
      <c r="H12" s="583" t="s">
        <v>1116</v>
      </c>
      <c r="I12" s="583" t="s">
        <v>1117</v>
      </c>
      <c r="J12" s="583"/>
      <c r="K12" s="583" t="s">
        <v>1118</v>
      </c>
      <c r="L12" s="583"/>
      <c r="M12" s="583" t="s">
        <v>2047</v>
      </c>
      <c r="N12" s="583"/>
      <c r="O12" s="583"/>
      <c r="P12" s="583" t="s">
        <v>1119</v>
      </c>
      <c r="Q12" s="583"/>
      <c r="R12" s="583"/>
      <c r="S12" s="583"/>
      <c r="T12" s="583" t="s">
        <v>1120</v>
      </c>
      <c r="U12" s="583"/>
      <c r="V12" s="583"/>
      <c r="W12" s="583" t="s">
        <v>2048</v>
      </c>
      <c r="X12" s="583"/>
      <c r="Y12" s="583"/>
      <c r="Z12" s="583"/>
      <c r="AA12" s="583"/>
      <c r="AB12" s="583"/>
      <c r="AC12" s="583"/>
      <c r="AD12" s="583"/>
      <c r="AE12" s="583"/>
      <c r="AF12" s="586"/>
      <c r="AG12" s="586" t="s">
        <v>2049</v>
      </c>
      <c r="AH12" s="583" t="s">
        <v>2050</v>
      </c>
      <c r="AI12" s="583" t="s">
        <v>1122</v>
      </c>
      <c r="AJ12" s="583" t="s">
        <v>2051</v>
      </c>
      <c r="AK12" s="583" t="s">
        <v>1123</v>
      </c>
      <c r="AL12" s="583"/>
      <c r="AM12" s="583"/>
      <c r="AN12" s="583"/>
      <c r="AO12" s="583"/>
      <c r="AP12" s="583" t="s">
        <v>1124</v>
      </c>
      <c r="AQ12" s="583"/>
      <c r="AR12" s="583"/>
      <c r="AS12" s="583"/>
      <c r="AT12" s="583"/>
      <c r="AU12" s="583" t="s">
        <v>1125</v>
      </c>
      <c r="AV12" s="583"/>
      <c r="AW12" s="583"/>
      <c r="AX12" s="583"/>
      <c r="AY12" s="583"/>
      <c r="AZ12" s="583" t="s">
        <v>1126</v>
      </c>
      <c r="BA12" s="583"/>
      <c r="BB12" s="583"/>
      <c r="BC12" s="583"/>
      <c r="BD12" s="583"/>
      <c r="BE12" s="583" t="s">
        <v>1127</v>
      </c>
      <c r="BF12" s="583"/>
      <c r="BG12" s="583"/>
      <c r="BH12" s="583"/>
      <c r="BI12" s="583"/>
      <c r="BJ12" s="583" t="s">
        <v>1128</v>
      </c>
      <c r="BK12" s="583"/>
      <c r="BL12" s="583"/>
      <c r="BM12" s="583"/>
      <c r="BN12" s="583"/>
    </row>
    <row r="13" spans="1:66" s="109" customFormat="1" ht="28.5" customHeight="1" x14ac:dyDescent="0.2">
      <c r="A13" s="583"/>
      <c r="B13" s="583"/>
      <c r="C13" s="583"/>
      <c r="D13" s="583"/>
      <c r="E13" s="583" t="s">
        <v>1129</v>
      </c>
      <c r="F13" s="585" t="s">
        <v>1130</v>
      </c>
      <c r="G13" s="583"/>
      <c r="H13" s="583"/>
      <c r="I13" s="583" t="s">
        <v>1131</v>
      </c>
      <c r="J13" s="583" t="s">
        <v>712</v>
      </c>
      <c r="K13" s="583" t="s">
        <v>2052</v>
      </c>
      <c r="L13" s="583" t="s">
        <v>712</v>
      </c>
      <c r="M13" s="583" t="s">
        <v>1132</v>
      </c>
      <c r="N13" s="587" t="s">
        <v>1072</v>
      </c>
      <c r="O13" s="583" t="s">
        <v>1073</v>
      </c>
      <c r="P13" s="583" t="s">
        <v>2053</v>
      </c>
      <c r="Q13" s="583" t="s">
        <v>2054</v>
      </c>
      <c r="R13" s="583"/>
      <c r="S13" s="583"/>
      <c r="T13" s="110"/>
      <c r="U13" s="583" t="s">
        <v>1133</v>
      </c>
      <c r="V13" s="110"/>
      <c r="W13" s="584" t="s">
        <v>1134</v>
      </c>
      <c r="X13" s="584" t="s">
        <v>1135</v>
      </c>
      <c r="Y13" s="584" t="s">
        <v>1136</v>
      </c>
      <c r="Z13" s="584" t="s">
        <v>1137</v>
      </c>
      <c r="AA13" s="584" t="s">
        <v>1138</v>
      </c>
      <c r="AB13" s="584" t="s">
        <v>1139</v>
      </c>
      <c r="AC13" s="584" t="s">
        <v>1140</v>
      </c>
      <c r="AD13" s="584" t="s">
        <v>1141</v>
      </c>
      <c r="AE13" s="584" t="s">
        <v>1142</v>
      </c>
      <c r="AF13" s="586"/>
      <c r="AG13" s="586"/>
      <c r="AH13" s="583"/>
      <c r="AI13" s="583"/>
      <c r="AJ13" s="583"/>
      <c r="AK13" s="583" t="s">
        <v>128</v>
      </c>
      <c r="AL13" s="583" t="s">
        <v>1114</v>
      </c>
      <c r="AM13" s="583"/>
      <c r="AN13" s="583" t="s">
        <v>1115</v>
      </c>
      <c r="AO13" s="583" t="s">
        <v>1143</v>
      </c>
      <c r="AP13" s="583" t="s">
        <v>128</v>
      </c>
      <c r="AQ13" s="583" t="s">
        <v>1114</v>
      </c>
      <c r="AR13" s="583"/>
      <c r="AS13" s="583" t="s">
        <v>1115</v>
      </c>
      <c r="AT13" s="583" t="s">
        <v>1143</v>
      </c>
      <c r="AU13" s="583" t="s">
        <v>128</v>
      </c>
      <c r="AV13" s="583" t="s">
        <v>1114</v>
      </c>
      <c r="AW13" s="583"/>
      <c r="AX13" s="583" t="s">
        <v>1115</v>
      </c>
      <c r="AY13" s="583" t="s">
        <v>1143</v>
      </c>
      <c r="AZ13" s="583" t="s">
        <v>128</v>
      </c>
      <c r="BA13" s="583" t="s">
        <v>1114</v>
      </c>
      <c r="BB13" s="583"/>
      <c r="BC13" s="583" t="s">
        <v>1115</v>
      </c>
      <c r="BD13" s="583" t="s">
        <v>1143</v>
      </c>
      <c r="BE13" s="583" t="s">
        <v>128</v>
      </c>
      <c r="BF13" s="583" t="s">
        <v>1114</v>
      </c>
      <c r="BG13" s="583"/>
      <c r="BH13" s="583" t="s">
        <v>1115</v>
      </c>
      <c r="BI13" s="583" t="s">
        <v>1143</v>
      </c>
      <c r="BJ13" s="583" t="s">
        <v>128</v>
      </c>
      <c r="BK13" s="583" t="s">
        <v>1114</v>
      </c>
      <c r="BL13" s="583"/>
      <c r="BM13" s="583" t="s">
        <v>1115</v>
      </c>
      <c r="BN13" s="583" t="s">
        <v>1143</v>
      </c>
    </row>
    <row r="14" spans="1:66" s="109" customFormat="1" ht="180" customHeight="1" x14ac:dyDescent="0.2">
      <c r="A14" s="583"/>
      <c r="B14" s="583"/>
      <c r="C14" s="583"/>
      <c r="D14" s="583"/>
      <c r="E14" s="583"/>
      <c r="F14" s="585"/>
      <c r="G14" s="583"/>
      <c r="H14" s="583"/>
      <c r="I14" s="583"/>
      <c r="J14" s="583"/>
      <c r="K14" s="583"/>
      <c r="L14" s="583"/>
      <c r="M14" s="583"/>
      <c r="N14" s="587"/>
      <c r="O14" s="583"/>
      <c r="P14" s="583"/>
      <c r="Q14" s="110" t="s">
        <v>1144</v>
      </c>
      <c r="R14" s="110" t="s">
        <v>1145</v>
      </c>
      <c r="S14" s="110" t="s">
        <v>2055</v>
      </c>
      <c r="T14" s="110" t="s">
        <v>1146</v>
      </c>
      <c r="U14" s="583"/>
      <c r="V14" s="110" t="s">
        <v>1147</v>
      </c>
      <c r="W14" s="584"/>
      <c r="X14" s="584"/>
      <c r="Y14" s="584"/>
      <c r="Z14" s="584"/>
      <c r="AA14" s="584"/>
      <c r="AB14" s="584"/>
      <c r="AC14" s="584"/>
      <c r="AD14" s="584"/>
      <c r="AE14" s="584"/>
      <c r="AF14" s="586"/>
      <c r="AG14" s="586"/>
      <c r="AH14" s="583"/>
      <c r="AI14" s="583"/>
      <c r="AJ14" s="583"/>
      <c r="AK14" s="583"/>
      <c r="AL14" s="110" t="s">
        <v>1129</v>
      </c>
      <c r="AM14" s="110" t="s">
        <v>1130</v>
      </c>
      <c r="AN14" s="583"/>
      <c r="AO14" s="583"/>
      <c r="AP14" s="583"/>
      <c r="AQ14" s="110" t="s">
        <v>1129</v>
      </c>
      <c r="AR14" s="110" t="s">
        <v>1130</v>
      </c>
      <c r="AS14" s="583"/>
      <c r="AT14" s="583"/>
      <c r="AU14" s="583"/>
      <c r="AV14" s="110" t="s">
        <v>1129</v>
      </c>
      <c r="AW14" s="110" t="s">
        <v>1130</v>
      </c>
      <c r="AX14" s="583"/>
      <c r="AY14" s="583"/>
      <c r="AZ14" s="583"/>
      <c r="BA14" s="110" t="s">
        <v>1129</v>
      </c>
      <c r="BB14" s="110" t="s">
        <v>1130</v>
      </c>
      <c r="BC14" s="583"/>
      <c r="BD14" s="583"/>
      <c r="BE14" s="583"/>
      <c r="BF14" s="110" t="s">
        <v>1129</v>
      </c>
      <c r="BG14" s="110" t="s">
        <v>1130</v>
      </c>
      <c r="BH14" s="583"/>
      <c r="BI14" s="583"/>
      <c r="BJ14" s="583"/>
      <c r="BK14" s="110" t="s">
        <v>1129</v>
      </c>
      <c r="BL14" s="110" t="s">
        <v>1130</v>
      </c>
      <c r="BM14" s="583"/>
      <c r="BN14" s="583"/>
    </row>
    <row r="15" spans="1:66" s="113" customFormat="1" ht="31.5" x14ac:dyDescent="0.2">
      <c r="A15" s="111" t="s">
        <v>1148</v>
      </c>
      <c r="B15" s="111" t="s">
        <v>1149</v>
      </c>
      <c r="C15" s="111" t="s">
        <v>1150</v>
      </c>
      <c r="D15" s="111" t="s">
        <v>1151</v>
      </c>
      <c r="E15" s="111" t="s">
        <v>1152</v>
      </c>
      <c r="F15" s="111" t="s">
        <v>1153</v>
      </c>
      <c r="G15" s="111" t="s">
        <v>1154</v>
      </c>
      <c r="H15" s="111" t="s">
        <v>1155</v>
      </c>
      <c r="I15" s="111" t="s">
        <v>1156</v>
      </c>
      <c r="J15" s="111" t="s">
        <v>1157</v>
      </c>
      <c r="K15" s="111" t="s">
        <v>1158</v>
      </c>
      <c r="L15" s="111" t="s">
        <v>1159</v>
      </c>
      <c r="M15" s="111" t="s">
        <v>1160</v>
      </c>
      <c r="N15" s="111" t="s">
        <v>1161</v>
      </c>
      <c r="O15" s="111" t="s">
        <v>1162</v>
      </c>
      <c r="P15" s="111" t="s">
        <v>1163</v>
      </c>
      <c r="Q15" s="111" t="s">
        <v>1164</v>
      </c>
      <c r="R15" s="111" t="s">
        <v>1165</v>
      </c>
      <c r="S15" s="111" t="s">
        <v>1166</v>
      </c>
      <c r="T15" s="111" t="s">
        <v>1167</v>
      </c>
      <c r="U15" s="111" t="s">
        <v>1168</v>
      </c>
      <c r="V15" s="111" t="s">
        <v>1169</v>
      </c>
      <c r="W15" s="111" t="s">
        <v>1170</v>
      </c>
      <c r="X15" s="111" t="s">
        <v>1171</v>
      </c>
      <c r="Y15" s="111" t="s">
        <v>1172</v>
      </c>
      <c r="Z15" s="111" t="s">
        <v>1173</v>
      </c>
      <c r="AA15" s="111" t="s">
        <v>1174</v>
      </c>
      <c r="AB15" s="111" t="s">
        <v>1175</v>
      </c>
      <c r="AC15" s="111" t="s">
        <v>1176</v>
      </c>
      <c r="AD15" s="111" t="s">
        <v>1177</v>
      </c>
      <c r="AE15" s="111" t="s">
        <v>1178</v>
      </c>
      <c r="AF15" s="111" t="s">
        <v>1179</v>
      </c>
      <c r="AG15" s="111" t="s">
        <v>1180</v>
      </c>
      <c r="AH15" s="111" t="s">
        <v>1181</v>
      </c>
      <c r="AI15" s="111" t="s">
        <v>1182</v>
      </c>
      <c r="AJ15" s="111" t="s">
        <v>1183</v>
      </c>
      <c r="AK15" s="111" t="s">
        <v>1184</v>
      </c>
      <c r="AL15" s="111" t="s">
        <v>1185</v>
      </c>
      <c r="AM15" s="111" t="s">
        <v>1186</v>
      </c>
      <c r="AN15" s="111" t="s">
        <v>1187</v>
      </c>
      <c r="AO15" s="111" t="s">
        <v>1188</v>
      </c>
      <c r="AP15" s="111" t="s">
        <v>1189</v>
      </c>
      <c r="AQ15" s="111" t="s">
        <v>1190</v>
      </c>
      <c r="AR15" s="111" t="s">
        <v>1191</v>
      </c>
      <c r="AS15" s="111" t="s">
        <v>1192</v>
      </c>
      <c r="AT15" s="111" t="s">
        <v>1193</v>
      </c>
      <c r="AU15" s="111" t="s">
        <v>1194</v>
      </c>
      <c r="AV15" s="111" t="s">
        <v>1195</v>
      </c>
      <c r="AW15" s="111" t="s">
        <v>1196</v>
      </c>
      <c r="AX15" s="111" t="s">
        <v>1197</v>
      </c>
      <c r="AY15" s="111" t="s">
        <v>1198</v>
      </c>
      <c r="AZ15" s="111" t="s">
        <v>1199</v>
      </c>
      <c r="BA15" s="111" t="s">
        <v>1200</v>
      </c>
      <c r="BB15" s="111" t="s">
        <v>1201</v>
      </c>
      <c r="BC15" s="111" t="s">
        <v>1202</v>
      </c>
      <c r="BD15" s="111" t="s">
        <v>1203</v>
      </c>
      <c r="BE15" s="111" t="s">
        <v>1204</v>
      </c>
      <c r="BF15" s="111" t="s">
        <v>1205</v>
      </c>
      <c r="BG15" s="111" t="s">
        <v>1206</v>
      </c>
      <c r="BH15" s="111" t="s">
        <v>1207</v>
      </c>
      <c r="BI15" s="111" t="s">
        <v>1208</v>
      </c>
      <c r="BJ15" s="111" t="s">
        <v>1209</v>
      </c>
      <c r="BK15" s="111" t="s">
        <v>1210</v>
      </c>
      <c r="BL15" s="112">
        <v>64</v>
      </c>
      <c r="BM15" s="112">
        <v>65</v>
      </c>
      <c r="BN15" s="112">
        <v>66</v>
      </c>
    </row>
    <row r="16" spans="1:66" x14ac:dyDescent="0.25">
      <c r="A16" s="114">
        <v>1</v>
      </c>
      <c r="B16" s="62" t="s">
        <v>1211</v>
      </c>
      <c r="C16" s="63" t="s">
        <v>1212</v>
      </c>
      <c r="D16" s="64" t="s">
        <v>1213</v>
      </c>
      <c r="E16" s="65" t="s">
        <v>1214</v>
      </c>
      <c r="F16" s="111"/>
      <c r="G16" s="111"/>
      <c r="H16" s="111"/>
      <c r="I16" s="111"/>
      <c r="J16" s="66" t="s">
        <v>1212</v>
      </c>
      <c r="K16" s="111"/>
      <c r="L16" s="111"/>
      <c r="M16" s="112" t="s">
        <v>1215</v>
      </c>
      <c r="N16" s="111"/>
      <c r="O16" s="111"/>
      <c r="P16" s="111"/>
      <c r="Q16" s="111"/>
      <c r="R16" s="111"/>
      <c r="S16" s="111"/>
      <c r="T16" s="115" t="s">
        <v>1216</v>
      </c>
      <c r="U16" s="111"/>
      <c r="V16" s="111"/>
      <c r="W16" s="111"/>
      <c r="X16" s="111"/>
      <c r="Y16" s="111"/>
      <c r="Z16" s="111"/>
      <c r="AA16" s="111"/>
      <c r="AB16" s="111"/>
      <c r="AC16" s="111"/>
      <c r="AD16" s="111"/>
      <c r="AE16" s="111"/>
      <c r="AF16" s="116">
        <v>3</v>
      </c>
      <c r="AG16" s="111"/>
      <c r="AH16" s="111"/>
      <c r="AI16" s="67">
        <v>40911</v>
      </c>
      <c r="AJ16" s="68">
        <v>1</v>
      </c>
      <c r="AK16" s="117" t="s">
        <v>1217</v>
      </c>
      <c r="AL16" s="118" t="s">
        <v>1218</v>
      </c>
      <c r="AM16" s="111"/>
      <c r="AN16" s="111"/>
      <c r="AO16" s="114" t="s">
        <v>137</v>
      </c>
      <c r="AP16" s="114" t="s">
        <v>1219</v>
      </c>
      <c r="AQ16" s="114"/>
      <c r="AR16" s="111"/>
      <c r="AS16" s="111"/>
      <c r="AT16" s="114" t="s">
        <v>139</v>
      </c>
      <c r="AU16" s="114"/>
      <c r="AV16" s="114"/>
      <c r="AW16" s="111"/>
      <c r="AX16" s="111"/>
      <c r="AY16" s="114"/>
      <c r="AZ16" s="114"/>
      <c r="BA16" s="114"/>
      <c r="BB16" s="111"/>
      <c r="BC16" s="111"/>
      <c r="BD16" s="114"/>
      <c r="BE16" s="114"/>
      <c r="BF16" s="114"/>
      <c r="BG16" s="111"/>
      <c r="BH16" s="111"/>
      <c r="BI16" s="111"/>
      <c r="BJ16" s="111"/>
      <c r="BK16" s="111"/>
      <c r="BL16" s="112"/>
      <c r="BM16" s="112"/>
      <c r="BN16" s="112"/>
    </row>
    <row r="17" spans="1:66" x14ac:dyDescent="0.25">
      <c r="A17" s="114">
        <v>2</v>
      </c>
      <c r="B17" s="62" t="s">
        <v>1220</v>
      </c>
      <c r="C17" s="63" t="s">
        <v>1221</v>
      </c>
      <c r="D17" s="69" t="s">
        <v>1222</v>
      </c>
      <c r="E17" s="70" t="s">
        <v>1223</v>
      </c>
      <c r="F17" s="111"/>
      <c r="G17" s="111"/>
      <c r="H17" s="111"/>
      <c r="I17" s="111"/>
      <c r="J17" s="66" t="s">
        <v>1221</v>
      </c>
      <c r="K17" s="111"/>
      <c r="L17" s="111"/>
      <c r="M17" s="112" t="s">
        <v>1215</v>
      </c>
      <c r="N17" s="111"/>
      <c r="O17" s="111"/>
      <c r="P17" s="111"/>
      <c r="Q17" s="111"/>
      <c r="R17" s="111"/>
      <c r="S17" s="111"/>
      <c r="T17" s="115" t="s">
        <v>1216</v>
      </c>
      <c r="U17" s="111"/>
      <c r="V17" s="111"/>
      <c r="W17" s="111"/>
      <c r="X17" s="111"/>
      <c r="Y17" s="111"/>
      <c r="Z17" s="111"/>
      <c r="AA17" s="111"/>
      <c r="AB17" s="111"/>
      <c r="AC17" s="111"/>
      <c r="AD17" s="111"/>
      <c r="AE17" s="111"/>
      <c r="AF17" s="116">
        <v>3</v>
      </c>
      <c r="AG17" s="111"/>
      <c r="AH17" s="111"/>
      <c r="AI17" s="71">
        <v>40904</v>
      </c>
      <c r="AJ17" s="68">
        <v>1</v>
      </c>
      <c r="AK17" s="117" t="s">
        <v>1224</v>
      </c>
      <c r="AL17" s="118" t="s">
        <v>1225</v>
      </c>
      <c r="AM17" s="111"/>
      <c r="AN17" s="111"/>
      <c r="AO17" s="114" t="s">
        <v>137</v>
      </c>
      <c r="AP17" s="114" t="s">
        <v>1226</v>
      </c>
      <c r="AQ17" s="114"/>
      <c r="AR17" s="111"/>
      <c r="AS17" s="111"/>
      <c r="AT17" s="114" t="s">
        <v>139</v>
      </c>
      <c r="AU17" s="114"/>
      <c r="AV17" s="114"/>
      <c r="AW17" s="111"/>
      <c r="AX17" s="111"/>
      <c r="AY17" s="114"/>
      <c r="AZ17" s="114"/>
      <c r="BA17" s="114"/>
      <c r="BB17" s="111"/>
      <c r="BC17" s="111"/>
      <c r="BD17" s="114"/>
      <c r="BE17" s="114"/>
      <c r="BF17" s="114"/>
      <c r="BG17" s="111"/>
      <c r="BH17" s="111"/>
      <c r="BI17" s="111"/>
      <c r="BJ17" s="111"/>
      <c r="BK17" s="111"/>
      <c r="BL17" s="112"/>
      <c r="BM17" s="112"/>
      <c r="BN17" s="112"/>
    </row>
    <row r="18" spans="1:66" x14ac:dyDescent="0.25">
      <c r="A18" s="114">
        <v>3</v>
      </c>
      <c r="B18" s="62" t="s">
        <v>1227</v>
      </c>
      <c r="C18" s="63" t="s">
        <v>1228</v>
      </c>
      <c r="D18" s="69" t="s">
        <v>1229</v>
      </c>
      <c r="E18" s="70" t="s">
        <v>1230</v>
      </c>
      <c r="F18" s="111"/>
      <c r="G18" s="111"/>
      <c r="H18" s="111"/>
      <c r="I18" s="111"/>
      <c r="J18" s="66" t="s">
        <v>1228</v>
      </c>
      <c r="K18" s="111"/>
      <c r="L18" s="111"/>
      <c r="M18" s="112" t="s">
        <v>1215</v>
      </c>
      <c r="N18" s="111"/>
      <c r="O18" s="111"/>
      <c r="P18" s="111"/>
      <c r="Q18" s="111"/>
      <c r="R18" s="111"/>
      <c r="S18" s="111"/>
      <c r="T18" s="115" t="s">
        <v>1216</v>
      </c>
      <c r="U18" s="111"/>
      <c r="V18" s="111"/>
      <c r="W18" s="111"/>
      <c r="X18" s="111"/>
      <c r="Y18" s="111"/>
      <c r="Z18" s="111"/>
      <c r="AA18" s="111"/>
      <c r="AB18" s="111"/>
      <c r="AC18" s="111"/>
      <c r="AD18" s="111"/>
      <c r="AE18" s="111"/>
      <c r="AF18" s="116">
        <v>3</v>
      </c>
      <c r="AG18" s="111"/>
      <c r="AH18" s="111"/>
      <c r="AI18" s="67">
        <v>40911</v>
      </c>
      <c r="AJ18" s="68">
        <v>1</v>
      </c>
      <c r="AK18" s="114" t="s">
        <v>1231</v>
      </c>
      <c r="AL18" s="118" t="s">
        <v>1232</v>
      </c>
      <c r="AM18" s="111"/>
      <c r="AN18" s="111"/>
      <c r="AO18" s="114" t="s">
        <v>137</v>
      </c>
      <c r="AP18" s="114" t="s">
        <v>1233</v>
      </c>
      <c r="AQ18" s="114"/>
      <c r="AR18" s="111"/>
      <c r="AS18" s="111"/>
      <c r="AT18" s="114" t="s">
        <v>139</v>
      </c>
      <c r="AU18" s="114"/>
      <c r="AV18" s="114"/>
      <c r="AW18" s="111"/>
      <c r="AX18" s="111"/>
      <c r="AY18" s="114"/>
      <c r="AZ18" s="114"/>
      <c r="BA18" s="114"/>
      <c r="BB18" s="111"/>
      <c r="BC18" s="111"/>
      <c r="BD18" s="114"/>
      <c r="BE18" s="114"/>
      <c r="BF18" s="114"/>
      <c r="BG18" s="111"/>
      <c r="BH18" s="111"/>
      <c r="BI18" s="111"/>
      <c r="BJ18" s="111"/>
      <c r="BK18" s="111"/>
      <c r="BL18" s="112"/>
      <c r="BM18" s="112"/>
      <c r="BN18" s="112"/>
    </row>
    <row r="19" spans="1:66" x14ac:dyDescent="0.25">
      <c r="A19" s="114">
        <v>4</v>
      </c>
      <c r="B19" s="72" t="s">
        <v>1234</v>
      </c>
      <c r="C19" s="63" t="s">
        <v>1235</v>
      </c>
      <c r="D19" s="69" t="s">
        <v>1236</v>
      </c>
      <c r="E19" s="70" t="s">
        <v>1237</v>
      </c>
      <c r="F19" s="111"/>
      <c r="G19" s="111"/>
      <c r="H19" s="111"/>
      <c r="I19" s="111"/>
      <c r="J19" s="66" t="s">
        <v>1235</v>
      </c>
      <c r="K19" s="111"/>
      <c r="L19" s="111"/>
      <c r="M19" s="112" t="s">
        <v>1215</v>
      </c>
      <c r="N19" s="111"/>
      <c r="O19" s="111"/>
      <c r="P19" s="111"/>
      <c r="Q19" s="111"/>
      <c r="R19" s="111"/>
      <c r="S19" s="111"/>
      <c r="T19" s="115" t="s">
        <v>1216</v>
      </c>
      <c r="U19" s="111"/>
      <c r="V19" s="111"/>
      <c r="W19" s="111"/>
      <c r="X19" s="111"/>
      <c r="Y19" s="111"/>
      <c r="Z19" s="111"/>
      <c r="AA19" s="111"/>
      <c r="AB19" s="111"/>
      <c r="AC19" s="111"/>
      <c r="AD19" s="111"/>
      <c r="AE19" s="111"/>
      <c r="AF19" s="116">
        <v>3</v>
      </c>
      <c r="AG19" s="111"/>
      <c r="AH19" s="111"/>
      <c r="AI19" s="67">
        <v>41041</v>
      </c>
      <c r="AJ19" s="68">
        <v>1</v>
      </c>
      <c r="AK19" s="117" t="s">
        <v>1238</v>
      </c>
      <c r="AL19" s="118" t="s">
        <v>1239</v>
      </c>
      <c r="AM19" s="111"/>
      <c r="AN19" s="111"/>
      <c r="AO19" s="114" t="s">
        <v>137</v>
      </c>
      <c r="AP19" s="114" t="s">
        <v>1240</v>
      </c>
      <c r="AQ19" s="114"/>
      <c r="AR19" s="111"/>
      <c r="AS19" s="111"/>
      <c r="AT19" s="114" t="s">
        <v>139</v>
      </c>
      <c r="AU19" s="114"/>
      <c r="AV19" s="114"/>
      <c r="AW19" s="111"/>
      <c r="AX19" s="111"/>
      <c r="AY19" s="114"/>
      <c r="AZ19" s="114"/>
      <c r="BA19" s="114"/>
      <c r="BB19" s="111"/>
      <c r="BC19" s="111"/>
      <c r="BD19" s="114"/>
      <c r="BE19" s="114"/>
      <c r="BF19" s="114"/>
      <c r="BG19" s="111"/>
      <c r="BH19" s="111"/>
      <c r="BI19" s="111"/>
      <c r="BJ19" s="111"/>
      <c r="BK19" s="111"/>
      <c r="BL19" s="112"/>
      <c r="BM19" s="112"/>
      <c r="BN19" s="112"/>
    </row>
    <row r="20" spans="1:66" x14ac:dyDescent="0.25">
      <c r="A20" s="114">
        <v>5</v>
      </c>
      <c r="B20" s="62" t="s">
        <v>1241</v>
      </c>
      <c r="C20" s="63" t="s">
        <v>1242</v>
      </c>
      <c r="D20" s="73" t="s">
        <v>1243</v>
      </c>
      <c r="E20" s="70" t="s">
        <v>1244</v>
      </c>
      <c r="F20" s="111"/>
      <c r="G20" s="111"/>
      <c r="H20" s="111"/>
      <c r="I20" s="111"/>
      <c r="J20" s="66" t="s">
        <v>1242</v>
      </c>
      <c r="K20" s="111"/>
      <c r="L20" s="111"/>
      <c r="M20" s="112" t="s">
        <v>1215</v>
      </c>
      <c r="N20" s="111"/>
      <c r="O20" s="111"/>
      <c r="P20" s="111"/>
      <c r="Q20" s="111"/>
      <c r="R20" s="111"/>
      <c r="S20" s="111"/>
      <c r="T20" s="115" t="s">
        <v>1216</v>
      </c>
      <c r="U20" s="111"/>
      <c r="V20" s="111"/>
      <c r="W20" s="111"/>
      <c r="X20" s="111"/>
      <c r="Y20" s="111"/>
      <c r="Z20" s="111"/>
      <c r="AA20" s="111"/>
      <c r="AB20" s="111"/>
      <c r="AC20" s="111"/>
      <c r="AD20" s="111"/>
      <c r="AE20" s="111"/>
      <c r="AF20" s="116">
        <v>2</v>
      </c>
      <c r="AG20" s="111"/>
      <c r="AH20" s="111"/>
      <c r="AI20" s="67">
        <v>40903</v>
      </c>
      <c r="AJ20" s="68">
        <v>1</v>
      </c>
      <c r="AK20" s="117" t="s">
        <v>1245</v>
      </c>
      <c r="AL20" s="118">
        <v>164034085</v>
      </c>
      <c r="AM20" s="111"/>
      <c r="AN20" s="111"/>
      <c r="AO20" s="114" t="s">
        <v>137</v>
      </c>
      <c r="AP20" s="114"/>
      <c r="AQ20" s="114"/>
      <c r="AR20" s="111"/>
      <c r="AS20" s="111"/>
      <c r="AT20" s="114"/>
      <c r="AU20" s="114"/>
      <c r="AV20" s="114"/>
      <c r="AW20" s="111"/>
      <c r="AX20" s="111"/>
      <c r="AY20" s="114"/>
      <c r="AZ20" s="114"/>
      <c r="BA20" s="114"/>
      <c r="BB20" s="111"/>
      <c r="BC20" s="111"/>
      <c r="BD20" s="114"/>
      <c r="BE20" s="114"/>
      <c r="BF20" s="114"/>
      <c r="BG20" s="111"/>
      <c r="BH20" s="111"/>
      <c r="BI20" s="111"/>
      <c r="BJ20" s="111"/>
      <c r="BK20" s="111"/>
      <c r="BL20" s="112"/>
      <c r="BM20" s="112"/>
      <c r="BN20" s="112"/>
    </row>
    <row r="21" spans="1:66" x14ac:dyDescent="0.25">
      <c r="A21" s="114">
        <v>6</v>
      </c>
      <c r="B21" s="62" t="s">
        <v>1246</v>
      </c>
      <c r="C21" s="63" t="s">
        <v>1247</v>
      </c>
      <c r="D21" s="69" t="s">
        <v>1248</v>
      </c>
      <c r="E21" s="70" t="s">
        <v>1249</v>
      </c>
      <c r="F21" s="111"/>
      <c r="G21" s="111"/>
      <c r="H21" s="111"/>
      <c r="I21" s="111"/>
      <c r="J21" s="66" t="s">
        <v>1247</v>
      </c>
      <c r="K21" s="111"/>
      <c r="L21" s="111"/>
      <c r="M21" s="112" t="s">
        <v>1215</v>
      </c>
      <c r="N21" s="111"/>
      <c r="O21" s="111"/>
      <c r="P21" s="111"/>
      <c r="Q21" s="111"/>
      <c r="R21" s="111"/>
      <c r="S21" s="111"/>
      <c r="T21" s="115" t="s">
        <v>1216</v>
      </c>
      <c r="U21" s="111"/>
      <c r="V21" s="111"/>
      <c r="W21" s="111"/>
      <c r="X21" s="111"/>
      <c r="Y21" s="111"/>
      <c r="Z21" s="111"/>
      <c r="AA21" s="111"/>
      <c r="AB21" s="111"/>
      <c r="AC21" s="111"/>
      <c r="AD21" s="111"/>
      <c r="AE21" s="111"/>
      <c r="AF21" s="116">
        <v>2</v>
      </c>
      <c r="AG21" s="111"/>
      <c r="AH21" s="111"/>
      <c r="AI21" s="67">
        <v>40911</v>
      </c>
      <c r="AJ21" s="68"/>
      <c r="AK21" s="75" t="s">
        <v>1250</v>
      </c>
      <c r="AL21" s="119">
        <v>112207605</v>
      </c>
      <c r="AM21" s="111"/>
      <c r="AN21" s="111"/>
      <c r="AO21" s="114" t="s">
        <v>213</v>
      </c>
      <c r="AP21" s="75"/>
      <c r="AQ21" s="120"/>
      <c r="AR21" s="111"/>
      <c r="AS21" s="111"/>
      <c r="AT21" s="114"/>
      <c r="AU21" s="75"/>
      <c r="AV21" s="120"/>
      <c r="AW21" s="111"/>
      <c r="AX21" s="111"/>
      <c r="AY21" s="114"/>
      <c r="AZ21" s="114"/>
      <c r="BA21" s="114"/>
      <c r="BB21" s="111"/>
      <c r="BC21" s="111"/>
      <c r="BD21" s="114"/>
      <c r="BE21" s="114"/>
      <c r="BF21" s="114"/>
      <c r="BG21" s="111"/>
      <c r="BH21" s="111"/>
      <c r="BI21" s="111"/>
      <c r="BJ21" s="111"/>
      <c r="BK21" s="111"/>
      <c r="BL21" s="112"/>
      <c r="BM21" s="112"/>
      <c r="BN21" s="112"/>
    </row>
    <row r="22" spans="1:66" x14ac:dyDescent="0.25">
      <c r="A22" s="114">
        <v>7</v>
      </c>
      <c r="B22" s="62" t="s">
        <v>1251</v>
      </c>
      <c r="C22" s="63" t="s">
        <v>1252</v>
      </c>
      <c r="D22" s="64" t="s">
        <v>1253</v>
      </c>
      <c r="E22" s="70" t="s">
        <v>1254</v>
      </c>
      <c r="F22" s="111"/>
      <c r="G22" s="111"/>
      <c r="H22" s="111"/>
      <c r="I22" s="111"/>
      <c r="J22" s="66" t="s">
        <v>1252</v>
      </c>
      <c r="K22" s="111"/>
      <c r="L22" s="111"/>
      <c r="M22" s="112" t="s">
        <v>1215</v>
      </c>
      <c r="N22" s="111"/>
      <c r="O22" s="111"/>
      <c r="P22" s="111"/>
      <c r="Q22" s="111"/>
      <c r="R22" s="111"/>
      <c r="S22" s="111"/>
      <c r="T22" s="115" t="s">
        <v>1216</v>
      </c>
      <c r="U22" s="111"/>
      <c r="V22" s="111"/>
      <c r="W22" s="111"/>
      <c r="X22" s="111"/>
      <c r="Y22" s="111"/>
      <c r="Z22" s="111"/>
      <c r="AA22" s="111"/>
      <c r="AB22" s="111"/>
      <c r="AC22" s="111"/>
      <c r="AD22" s="111"/>
      <c r="AE22" s="111"/>
      <c r="AF22" s="116">
        <v>4</v>
      </c>
      <c r="AG22" s="111"/>
      <c r="AH22" s="111"/>
      <c r="AI22" s="67">
        <v>40911</v>
      </c>
      <c r="AJ22" s="68">
        <v>1</v>
      </c>
      <c r="AK22" s="117" t="s">
        <v>1255</v>
      </c>
      <c r="AL22" s="118" t="s">
        <v>1256</v>
      </c>
      <c r="AM22" s="111"/>
      <c r="AN22" s="111"/>
      <c r="AO22" s="114" t="s">
        <v>213</v>
      </c>
      <c r="AP22" s="114" t="s">
        <v>1257</v>
      </c>
      <c r="AQ22" s="114"/>
      <c r="AR22" s="111"/>
      <c r="AS22" s="111"/>
      <c r="AT22" s="114" t="s">
        <v>139</v>
      </c>
      <c r="AU22" s="114" t="s">
        <v>1258</v>
      </c>
      <c r="AV22" s="114"/>
      <c r="AW22" s="111"/>
      <c r="AX22" s="111"/>
      <c r="AY22" s="114" t="s">
        <v>139</v>
      </c>
      <c r="AZ22" s="114"/>
      <c r="BA22" s="114"/>
      <c r="BB22" s="111"/>
      <c r="BC22" s="111"/>
      <c r="BD22" s="114"/>
      <c r="BE22" s="114"/>
      <c r="BF22" s="114"/>
      <c r="BG22" s="111"/>
      <c r="BH22" s="111"/>
      <c r="BI22" s="111"/>
      <c r="BJ22" s="111"/>
      <c r="BK22" s="111"/>
      <c r="BL22" s="112"/>
      <c r="BM22" s="112"/>
      <c r="BN22" s="112"/>
    </row>
    <row r="23" spans="1:66" x14ac:dyDescent="0.25">
      <c r="A23" s="114">
        <v>8</v>
      </c>
      <c r="B23" s="62" t="s">
        <v>1259</v>
      </c>
      <c r="C23" s="63" t="s">
        <v>1260</v>
      </c>
      <c r="D23" s="64" t="s">
        <v>1261</v>
      </c>
      <c r="E23" s="70" t="s">
        <v>1262</v>
      </c>
      <c r="F23" s="111"/>
      <c r="G23" s="111"/>
      <c r="H23" s="111"/>
      <c r="I23" s="111"/>
      <c r="J23" s="66" t="s">
        <v>1260</v>
      </c>
      <c r="K23" s="111"/>
      <c r="L23" s="111"/>
      <c r="M23" s="112" t="s">
        <v>1215</v>
      </c>
      <c r="N23" s="111"/>
      <c r="O23" s="111"/>
      <c r="P23" s="111"/>
      <c r="Q23" s="111"/>
      <c r="R23" s="111"/>
      <c r="S23" s="111"/>
      <c r="T23" s="115" t="s">
        <v>1216</v>
      </c>
      <c r="U23" s="111"/>
      <c r="V23" s="111"/>
      <c r="W23" s="111"/>
      <c r="X23" s="111"/>
      <c r="Y23" s="111"/>
      <c r="Z23" s="111"/>
      <c r="AA23" s="111"/>
      <c r="AB23" s="111"/>
      <c r="AC23" s="111"/>
      <c r="AD23" s="111"/>
      <c r="AE23" s="111"/>
      <c r="AF23" s="116">
        <v>6</v>
      </c>
      <c r="AG23" s="111"/>
      <c r="AH23" s="111"/>
      <c r="AI23" s="67">
        <v>40903</v>
      </c>
      <c r="AJ23" s="68">
        <v>1</v>
      </c>
      <c r="AK23" s="117" t="s">
        <v>1263</v>
      </c>
      <c r="AL23" s="118" t="s">
        <v>1264</v>
      </c>
      <c r="AM23" s="111"/>
      <c r="AN23" s="111"/>
      <c r="AO23" s="114" t="s">
        <v>1265</v>
      </c>
      <c r="AP23" s="114" t="s">
        <v>1266</v>
      </c>
      <c r="AQ23" s="121" t="s">
        <v>1267</v>
      </c>
      <c r="AR23" s="111"/>
      <c r="AS23" s="111"/>
      <c r="AT23" s="114" t="s">
        <v>335</v>
      </c>
      <c r="AU23" s="114" t="s">
        <v>1268</v>
      </c>
      <c r="AV23" s="114"/>
      <c r="AW23" s="111"/>
      <c r="AX23" s="111"/>
      <c r="AY23" s="114" t="s">
        <v>335</v>
      </c>
      <c r="AZ23" s="114" t="s">
        <v>1269</v>
      </c>
      <c r="BA23" s="121" t="s">
        <v>1270</v>
      </c>
      <c r="BB23" s="111"/>
      <c r="BC23" s="111"/>
      <c r="BD23" s="114" t="s">
        <v>1271</v>
      </c>
      <c r="BE23" s="114"/>
      <c r="BF23" s="114"/>
      <c r="BG23" s="111"/>
      <c r="BH23" s="111"/>
      <c r="BI23" s="111"/>
      <c r="BJ23" s="111"/>
      <c r="BK23" s="111"/>
      <c r="BL23" s="112"/>
      <c r="BM23" s="112"/>
      <c r="BN23" s="112"/>
    </row>
    <row r="24" spans="1:66" x14ac:dyDescent="0.25">
      <c r="A24" s="114">
        <v>9</v>
      </c>
      <c r="B24" s="72" t="s">
        <v>1272</v>
      </c>
      <c r="C24" s="74" t="s">
        <v>1273</v>
      </c>
      <c r="D24" s="69" t="s">
        <v>1274</v>
      </c>
      <c r="E24" s="70" t="s">
        <v>1275</v>
      </c>
      <c r="F24" s="111"/>
      <c r="G24" s="111"/>
      <c r="H24" s="111"/>
      <c r="I24" s="111"/>
      <c r="J24" s="75" t="s">
        <v>1273</v>
      </c>
      <c r="K24" s="111"/>
      <c r="L24" s="111"/>
      <c r="M24" s="112" t="s">
        <v>1215</v>
      </c>
      <c r="N24" s="111"/>
      <c r="O24" s="111"/>
      <c r="P24" s="111"/>
      <c r="Q24" s="111"/>
      <c r="R24" s="111"/>
      <c r="S24" s="111"/>
      <c r="T24" s="115" t="s">
        <v>1216</v>
      </c>
      <c r="U24" s="111"/>
      <c r="V24" s="111"/>
      <c r="W24" s="111"/>
      <c r="X24" s="111"/>
      <c r="Y24" s="111"/>
      <c r="Z24" s="111"/>
      <c r="AA24" s="111"/>
      <c r="AB24" s="111"/>
      <c r="AC24" s="111"/>
      <c r="AD24" s="111"/>
      <c r="AE24" s="111"/>
      <c r="AF24" s="122">
        <v>3</v>
      </c>
      <c r="AG24" s="111"/>
      <c r="AH24" s="111"/>
      <c r="AI24" s="67">
        <v>40977</v>
      </c>
      <c r="AJ24" s="68">
        <v>1</v>
      </c>
      <c r="AK24" s="114" t="s">
        <v>1276</v>
      </c>
      <c r="AL24" s="123">
        <v>121586919</v>
      </c>
      <c r="AM24" s="111"/>
      <c r="AN24" s="111"/>
      <c r="AO24" s="114" t="s">
        <v>213</v>
      </c>
      <c r="AP24" s="114" t="s">
        <v>1277</v>
      </c>
      <c r="AQ24" s="114"/>
      <c r="AR24" s="111"/>
      <c r="AS24" s="111"/>
      <c r="AT24" s="114" t="s">
        <v>139</v>
      </c>
      <c r="AU24" s="114"/>
      <c r="AV24" s="114"/>
      <c r="AW24" s="111"/>
      <c r="AX24" s="111"/>
      <c r="AY24" s="114"/>
      <c r="AZ24" s="114"/>
      <c r="BA24" s="114"/>
      <c r="BB24" s="111"/>
      <c r="BC24" s="111"/>
      <c r="BD24" s="114"/>
      <c r="BE24" s="114"/>
      <c r="BF24" s="114"/>
      <c r="BG24" s="111"/>
      <c r="BH24" s="111"/>
      <c r="BI24" s="111"/>
      <c r="BJ24" s="111"/>
      <c r="BK24" s="111"/>
      <c r="BL24" s="112"/>
      <c r="BM24" s="112"/>
      <c r="BN24" s="112"/>
    </row>
    <row r="25" spans="1:66" x14ac:dyDescent="0.25">
      <c r="A25" s="114">
        <v>10</v>
      </c>
      <c r="B25" s="62" t="s">
        <v>1278</v>
      </c>
      <c r="C25" s="63" t="s">
        <v>1279</v>
      </c>
      <c r="D25" s="69" t="s">
        <v>1280</v>
      </c>
      <c r="E25" s="70" t="s">
        <v>1281</v>
      </c>
      <c r="F25" s="111"/>
      <c r="G25" s="111"/>
      <c r="H25" s="111"/>
      <c r="I25" s="111"/>
      <c r="J25" s="66" t="s">
        <v>1279</v>
      </c>
      <c r="K25" s="111"/>
      <c r="L25" s="111"/>
      <c r="M25" s="112" t="s">
        <v>1215</v>
      </c>
      <c r="N25" s="111"/>
      <c r="O25" s="111"/>
      <c r="P25" s="111"/>
      <c r="Q25" s="111"/>
      <c r="R25" s="111"/>
      <c r="S25" s="111"/>
      <c r="T25" s="115" t="s">
        <v>1216</v>
      </c>
      <c r="U25" s="111"/>
      <c r="V25" s="111"/>
      <c r="W25" s="111"/>
      <c r="X25" s="111"/>
      <c r="Y25" s="111"/>
      <c r="Z25" s="111"/>
      <c r="AA25" s="111"/>
      <c r="AB25" s="111"/>
      <c r="AC25" s="111"/>
      <c r="AD25" s="111"/>
      <c r="AE25" s="111"/>
      <c r="AF25" s="116">
        <v>2</v>
      </c>
      <c r="AG25" s="111"/>
      <c r="AH25" s="111"/>
      <c r="AI25" s="67">
        <v>40911</v>
      </c>
      <c r="AJ25" s="68">
        <v>1</v>
      </c>
      <c r="AK25" s="114" t="s">
        <v>1282</v>
      </c>
      <c r="AL25" s="118" t="s">
        <v>1283</v>
      </c>
      <c r="AM25" s="111"/>
      <c r="AN25" s="111"/>
      <c r="AO25" s="114" t="s">
        <v>213</v>
      </c>
      <c r="AP25" s="114"/>
      <c r="AQ25" s="114"/>
      <c r="AR25" s="111"/>
      <c r="AS25" s="111"/>
      <c r="AT25" s="114"/>
      <c r="AU25" s="114"/>
      <c r="AV25" s="114"/>
      <c r="AW25" s="111"/>
      <c r="AX25" s="111"/>
      <c r="AY25" s="114"/>
      <c r="AZ25" s="114"/>
      <c r="BA25" s="114"/>
      <c r="BB25" s="111"/>
      <c r="BC25" s="111"/>
      <c r="BD25" s="114"/>
      <c r="BE25" s="114"/>
      <c r="BF25" s="114"/>
      <c r="BG25" s="111"/>
      <c r="BH25" s="111"/>
      <c r="BI25" s="111"/>
      <c r="BJ25" s="111"/>
      <c r="BK25" s="111"/>
      <c r="BL25" s="112"/>
      <c r="BM25" s="112"/>
      <c r="BN25" s="112"/>
    </row>
    <row r="26" spans="1:66" x14ac:dyDescent="0.25">
      <c r="A26" s="114">
        <v>11</v>
      </c>
      <c r="B26" s="62" t="s">
        <v>1284</v>
      </c>
      <c r="C26" s="63" t="s">
        <v>1285</v>
      </c>
      <c r="D26" s="69" t="s">
        <v>1286</v>
      </c>
      <c r="E26" s="70" t="s">
        <v>1287</v>
      </c>
      <c r="F26" s="111"/>
      <c r="G26" s="111"/>
      <c r="H26" s="111"/>
      <c r="I26" s="111"/>
      <c r="J26" s="66" t="s">
        <v>1288</v>
      </c>
      <c r="K26" s="111"/>
      <c r="L26" s="111"/>
      <c r="M26" s="112" t="s">
        <v>1215</v>
      </c>
      <c r="N26" s="111"/>
      <c r="O26" s="111"/>
      <c r="P26" s="111"/>
      <c r="Q26" s="111"/>
      <c r="R26" s="111"/>
      <c r="S26" s="111"/>
      <c r="T26" s="115" t="s">
        <v>1216</v>
      </c>
      <c r="U26" s="111"/>
      <c r="V26" s="111"/>
      <c r="W26" s="111"/>
      <c r="X26" s="111"/>
      <c r="Y26" s="111"/>
      <c r="Z26" s="111"/>
      <c r="AA26" s="111"/>
      <c r="AB26" s="111"/>
      <c r="AC26" s="111"/>
      <c r="AD26" s="111"/>
      <c r="AE26" s="111"/>
      <c r="AF26" s="116">
        <v>2</v>
      </c>
      <c r="AG26" s="111"/>
      <c r="AH26" s="111"/>
      <c r="AI26" s="67">
        <v>40911</v>
      </c>
      <c r="AJ26" s="68"/>
      <c r="AK26" s="114" t="s">
        <v>1289</v>
      </c>
      <c r="AL26" s="118" t="s">
        <v>1290</v>
      </c>
      <c r="AM26" s="111"/>
      <c r="AN26" s="111"/>
      <c r="AO26" s="114" t="s">
        <v>213</v>
      </c>
      <c r="AP26" s="114"/>
      <c r="AQ26" s="114"/>
      <c r="AR26" s="111"/>
      <c r="AS26" s="111"/>
      <c r="AT26" s="114"/>
      <c r="AU26" s="114"/>
      <c r="AV26" s="114"/>
      <c r="AW26" s="111"/>
      <c r="AX26" s="111"/>
      <c r="AY26" s="114"/>
      <c r="AZ26" s="114"/>
      <c r="BA26" s="114"/>
      <c r="BB26" s="111"/>
      <c r="BC26" s="111"/>
      <c r="BD26" s="114"/>
      <c r="BE26" s="114"/>
      <c r="BF26" s="114"/>
      <c r="BG26" s="111"/>
      <c r="BH26" s="111"/>
      <c r="BI26" s="111"/>
      <c r="BJ26" s="111"/>
      <c r="BK26" s="111"/>
      <c r="BL26" s="112"/>
      <c r="BM26" s="112"/>
      <c r="BN26" s="112"/>
    </row>
    <row r="27" spans="1:66" x14ac:dyDescent="0.25">
      <c r="A27" s="114">
        <v>12</v>
      </c>
      <c r="B27" s="62" t="s">
        <v>1291</v>
      </c>
      <c r="C27" s="63" t="s">
        <v>1292</v>
      </c>
      <c r="D27" s="73" t="s">
        <v>1293</v>
      </c>
      <c r="E27" s="70" t="s">
        <v>1294</v>
      </c>
      <c r="F27" s="111"/>
      <c r="G27" s="111"/>
      <c r="H27" s="111"/>
      <c r="I27" s="111"/>
      <c r="J27" s="66" t="s">
        <v>1292</v>
      </c>
      <c r="K27" s="111"/>
      <c r="L27" s="111"/>
      <c r="M27" s="112" t="s">
        <v>1215</v>
      </c>
      <c r="N27" s="111"/>
      <c r="O27" s="111"/>
      <c r="P27" s="111"/>
      <c r="Q27" s="111"/>
      <c r="R27" s="111"/>
      <c r="S27" s="111"/>
      <c r="T27" s="115" t="s">
        <v>1216</v>
      </c>
      <c r="U27" s="111"/>
      <c r="V27" s="111"/>
      <c r="W27" s="111"/>
      <c r="X27" s="111"/>
      <c r="Y27" s="111"/>
      <c r="Z27" s="111"/>
      <c r="AA27" s="111"/>
      <c r="AB27" s="111"/>
      <c r="AC27" s="111"/>
      <c r="AD27" s="111"/>
      <c r="AE27" s="111"/>
      <c r="AF27" s="122">
        <v>3</v>
      </c>
      <c r="AG27" s="111"/>
      <c r="AH27" s="111"/>
      <c r="AI27" s="67">
        <v>40903</v>
      </c>
      <c r="AJ27" s="68"/>
      <c r="AK27" s="114" t="s">
        <v>1295</v>
      </c>
      <c r="AL27" s="123">
        <v>172045351</v>
      </c>
      <c r="AM27" s="111"/>
      <c r="AN27" s="111"/>
      <c r="AO27" s="114" t="s">
        <v>213</v>
      </c>
      <c r="AP27" s="114" t="s">
        <v>1296</v>
      </c>
      <c r="AQ27" s="114"/>
      <c r="AR27" s="111"/>
      <c r="AS27" s="111"/>
      <c r="AT27" s="114" t="s">
        <v>139</v>
      </c>
      <c r="AU27" s="114"/>
      <c r="AV27" s="114"/>
      <c r="AW27" s="111"/>
      <c r="AX27" s="111"/>
      <c r="AY27" s="114"/>
      <c r="AZ27" s="114"/>
      <c r="BA27" s="114"/>
      <c r="BB27" s="111"/>
      <c r="BC27" s="111"/>
      <c r="BD27" s="114"/>
      <c r="BE27" s="114"/>
      <c r="BF27" s="114"/>
      <c r="BG27" s="111"/>
      <c r="BH27" s="111"/>
      <c r="BI27" s="111"/>
      <c r="BJ27" s="111"/>
      <c r="BK27" s="111"/>
      <c r="BL27" s="112"/>
      <c r="BM27" s="112"/>
      <c r="BN27" s="112"/>
    </row>
    <row r="28" spans="1:66" ht="31.5" x14ac:dyDescent="0.25">
      <c r="A28" s="114">
        <v>13</v>
      </c>
      <c r="B28" s="62" t="s">
        <v>1297</v>
      </c>
      <c r="C28" s="63" t="s">
        <v>1298</v>
      </c>
      <c r="D28" s="73" t="s">
        <v>1299</v>
      </c>
      <c r="E28" s="70" t="s">
        <v>1300</v>
      </c>
      <c r="F28" s="111"/>
      <c r="G28" s="111"/>
      <c r="H28" s="111"/>
      <c r="I28" s="111"/>
      <c r="J28" s="66" t="s">
        <v>1301</v>
      </c>
      <c r="K28" s="111"/>
      <c r="L28" s="111"/>
      <c r="M28" s="112" t="s">
        <v>1215</v>
      </c>
      <c r="N28" s="111"/>
      <c r="O28" s="111"/>
      <c r="P28" s="111"/>
      <c r="Q28" s="111"/>
      <c r="R28" s="111"/>
      <c r="S28" s="111"/>
      <c r="T28" s="115" t="s">
        <v>1216</v>
      </c>
      <c r="U28" s="111"/>
      <c r="V28" s="111"/>
      <c r="W28" s="111"/>
      <c r="X28" s="111"/>
      <c r="Y28" s="111"/>
      <c r="Z28" s="111"/>
      <c r="AA28" s="111"/>
      <c r="AB28" s="111"/>
      <c r="AC28" s="111"/>
      <c r="AD28" s="111"/>
      <c r="AE28" s="111"/>
      <c r="AF28" s="122">
        <v>3</v>
      </c>
      <c r="AG28" s="111"/>
      <c r="AH28" s="111"/>
      <c r="AI28" s="67">
        <v>40911</v>
      </c>
      <c r="AJ28" s="68">
        <v>1</v>
      </c>
      <c r="AK28" s="117" t="s">
        <v>1302</v>
      </c>
      <c r="AL28" s="123">
        <v>111803682</v>
      </c>
      <c r="AM28" s="111"/>
      <c r="AN28" s="111"/>
      <c r="AO28" s="114" t="s">
        <v>213</v>
      </c>
      <c r="AP28" s="114" t="s">
        <v>1303</v>
      </c>
      <c r="AQ28" s="114"/>
      <c r="AR28" s="111"/>
      <c r="AS28" s="111"/>
      <c r="AT28" s="114" t="s">
        <v>139</v>
      </c>
      <c r="AU28" s="114"/>
      <c r="AV28" s="114"/>
      <c r="AW28" s="111"/>
      <c r="AX28" s="111"/>
      <c r="AY28" s="114"/>
      <c r="AZ28" s="114"/>
      <c r="BA28" s="114"/>
      <c r="BB28" s="111"/>
      <c r="BC28" s="111"/>
      <c r="BD28" s="114"/>
      <c r="BE28" s="114"/>
      <c r="BF28" s="114"/>
      <c r="BG28" s="111"/>
      <c r="BH28" s="111"/>
      <c r="BI28" s="111"/>
      <c r="BJ28" s="111"/>
      <c r="BK28" s="111"/>
      <c r="BL28" s="112"/>
      <c r="BM28" s="112"/>
      <c r="BN28" s="112"/>
    </row>
    <row r="29" spans="1:66" x14ac:dyDescent="0.25">
      <c r="A29" s="114">
        <v>14</v>
      </c>
      <c r="B29" s="72" t="s">
        <v>1304</v>
      </c>
      <c r="C29" s="74" t="s">
        <v>1305</v>
      </c>
      <c r="D29" s="73" t="s">
        <v>1306</v>
      </c>
      <c r="E29" s="76" t="s">
        <v>1307</v>
      </c>
      <c r="F29" s="111"/>
      <c r="G29" s="111"/>
      <c r="H29" s="111"/>
      <c r="I29" s="111"/>
      <c r="J29" s="75" t="s">
        <v>1305</v>
      </c>
      <c r="K29" s="111"/>
      <c r="L29" s="111"/>
      <c r="M29" s="112" t="s">
        <v>1215</v>
      </c>
      <c r="N29" s="111"/>
      <c r="O29" s="111"/>
      <c r="P29" s="111"/>
      <c r="Q29" s="111"/>
      <c r="R29" s="111"/>
      <c r="S29" s="111"/>
      <c r="T29" s="115" t="s">
        <v>1216</v>
      </c>
      <c r="U29" s="111"/>
      <c r="V29" s="111"/>
      <c r="W29" s="111"/>
      <c r="X29" s="111"/>
      <c r="Y29" s="111"/>
      <c r="Z29" s="111"/>
      <c r="AA29" s="111"/>
      <c r="AB29" s="111"/>
      <c r="AC29" s="111"/>
      <c r="AD29" s="111"/>
      <c r="AE29" s="111"/>
      <c r="AF29" s="122">
        <v>2</v>
      </c>
      <c r="AG29" s="111"/>
      <c r="AH29" s="111"/>
      <c r="AI29" s="67">
        <v>40977</v>
      </c>
      <c r="AJ29" s="68">
        <v>1</v>
      </c>
      <c r="AK29" s="75" t="s">
        <v>1308</v>
      </c>
      <c r="AL29" s="123">
        <v>150071069</v>
      </c>
      <c r="AM29" s="111"/>
      <c r="AN29" s="111"/>
      <c r="AO29" s="114" t="s">
        <v>213</v>
      </c>
      <c r="AP29" s="114"/>
      <c r="AQ29" s="114"/>
      <c r="AR29" s="111"/>
      <c r="AS29" s="111"/>
      <c r="AT29" s="114"/>
      <c r="AU29" s="114"/>
      <c r="AV29" s="114"/>
      <c r="AW29" s="111"/>
      <c r="AX29" s="111"/>
      <c r="AY29" s="114"/>
      <c r="AZ29" s="114"/>
      <c r="BA29" s="114"/>
      <c r="BB29" s="111"/>
      <c r="BC29" s="111"/>
      <c r="BD29" s="114"/>
      <c r="BE29" s="114"/>
      <c r="BF29" s="114"/>
      <c r="BG29" s="111"/>
      <c r="BH29" s="111"/>
      <c r="BI29" s="111"/>
      <c r="BJ29" s="111"/>
      <c r="BK29" s="111"/>
      <c r="BL29" s="112"/>
      <c r="BM29" s="112"/>
      <c r="BN29" s="112"/>
    </row>
    <row r="30" spans="1:66" x14ac:dyDescent="0.25">
      <c r="A30" s="114">
        <v>15</v>
      </c>
      <c r="B30" s="62" t="s">
        <v>1309</v>
      </c>
      <c r="C30" s="63" t="s">
        <v>1310</v>
      </c>
      <c r="D30" s="73" t="s">
        <v>1311</v>
      </c>
      <c r="E30" s="70" t="s">
        <v>1312</v>
      </c>
      <c r="F30" s="111"/>
      <c r="G30" s="111"/>
      <c r="H30" s="111"/>
      <c r="I30" s="111"/>
      <c r="J30" s="66" t="s">
        <v>1310</v>
      </c>
      <c r="K30" s="111"/>
      <c r="L30" s="111"/>
      <c r="M30" s="112" t="s">
        <v>1215</v>
      </c>
      <c r="N30" s="111"/>
      <c r="O30" s="111"/>
      <c r="P30" s="111"/>
      <c r="Q30" s="111"/>
      <c r="R30" s="111"/>
      <c r="S30" s="111"/>
      <c r="T30" s="115" t="s">
        <v>1216</v>
      </c>
      <c r="U30" s="111"/>
      <c r="V30" s="111"/>
      <c r="W30" s="111"/>
      <c r="X30" s="111"/>
      <c r="Y30" s="111"/>
      <c r="Z30" s="111"/>
      <c r="AA30" s="111"/>
      <c r="AB30" s="111"/>
      <c r="AC30" s="111"/>
      <c r="AD30" s="111"/>
      <c r="AE30" s="111"/>
      <c r="AF30" s="122">
        <v>2</v>
      </c>
      <c r="AG30" s="111"/>
      <c r="AH30" s="111"/>
      <c r="AI30" s="67">
        <v>40911</v>
      </c>
      <c r="AJ30" s="68">
        <v>1</v>
      </c>
      <c r="AK30" s="75" t="s">
        <v>1313</v>
      </c>
      <c r="AL30" s="118" t="s">
        <v>1314</v>
      </c>
      <c r="AM30" s="111"/>
      <c r="AN30" s="111"/>
      <c r="AO30" s="114" t="s">
        <v>213</v>
      </c>
      <c r="AP30" s="114"/>
      <c r="AQ30" s="114"/>
      <c r="AR30" s="111"/>
      <c r="AS30" s="111"/>
      <c r="AT30" s="114"/>
      <c r="AU30" s="114"/>
      <c r="AV30" s="114"/>
      <c r="AW30" s="111"/>
      <c r="AX30" s="111"/>
      <c r="AY30" s="114"/>
      <c r="AZ30" s="114"/>
      <c r="BA30" s="114"/>
      <c r="BB30" s="111"/>
      <c r="BC30" s="111"/>
      <c r="BD30" s="114"/>
      <c r="BE30" s="114"/>
      <c r="BF30" s="114"/>
      <c r="BG30" s="111"/>
      <c r="BH30" s="111"/>
      <c r="BI30" s="111"/>
      <c r="BJ30" s="111"/>
      <c r="BK30" s="111"/>
      <c r="BL30" s="112"/>
      <c r="BM30" s="112"/>
      <c r="BN30" s="112"/>
    </row>
    <row r="31" spans="1:66" ht="31.5" x14ac:dyDescent="0.25">
      <c r="A31" s="114">
        <v>16</v>
      </c>
      <c r="B31" s="62" t="s">
        <v>1315</v>
      </c>
      <c r="C31" s="63" t="s">
        <v>1316</v>
      </c>
      <c r="D31" s="69" t="s">
        <v>1317</v>
      </c>
      <c r="E31" s="70" t="s">
        <v>1318</v>
      </c>
      <c r="F31" s="111"/>
      <c r="G31" s="111"/>
      <c r="H31" s="111"/>
      <c r="I31" s="111"/>
      <c r="J31" s="66" t="s">
        <v>1319</v>
      </c>
      <c r="K31" s="111"/>
      <c r="L31" s="111"/>
      <c r="M31" s="112" t="s">
        <v>1215</v>
      </c>
      <c r="N31" s="111"/>
      <c r="O31" s="111"/>
      <c r="P31" s="111"/>
      <c r="Q31" s="111"/>
      <c r="R31" s="111"/>
      <c r="S31" s="111"/>
      <c r="T31" s="115" t="s">
        <v>1216</v>
      </c>
      <c r="U31" s="111"/>
      <c r="V31" s="111"/>
      <c r="W31" s="111"/>
      <c r="X31" s="111"/>
      <c r="Y31" s="111"/>
      <c r="Z31" s="111"/>
      <c r="AA31" s="111"/>
      <c r="AB31" s="111"/>
      <c r="AC31" s="111"/>
      <c r="AD31" s="111"/>
      <c r="AE31" s="111"/>
      <c r="AF31" s="122">
        <v>4</v>
      </c>
      <c r="AG31" s="111"/>
      <c r="AH31" s="111"/>
      <c r="AI31" s="67">
        <v>40903</v>
      </c>
      <c r="AJ31" s="68"/>
      <c r="AK31" s="124" t="s">
        <v>1320</v>
      </c>
      <c r="AL31" s="118">
        <v>162642158</v>
      </c>
      <c r="AM31" s="111"/>
      <c r="AN31" s="111"/>
      <c r="AO31" s="114" t="s">
        <v>139</v>
      </c>
      <c r="AP31" s="114" t="s">
        <v>1321</v>
      </c>
      <c r="AQ31" s="121" t="s">
        <v>1322</v>
      </c>
      <c r="AR31" s="111"/>
      <c r="AS31" s="111"/>
      <c r="AT31" s="114" t="s">
        <v>1323</v>
      </c>
      <c r="AU31" s="114" t="s">
        <v>1324</v>
      </c>
      <c r="AV31" s="114"/>
      <c r="AW31" s="111"/>
      <c r="AX31" s="111"/>
      <c r="AY31" s="114" t="s">
        <v>593</v>
      </c>
      <c r="AZ31" s="114"/>
      <c r="BA31" s="114"/>
      <c r="BB31" s="111"/>
      <c r="BC31" s="111"/>
      <c r="BD31" s="114"/>
      <c r="BE31" s="114"/>
      <c r="BF31" s="114"/>
      <c r="BG31" s="111"/>
      <c r="BH31" s="111"/>
      <c r="BI31" s="111"/>
      <c r="BJ31" s="111"/>
      <c r="BK31" s="111"/>
      <c r="BL31" s="112"/>
      <c r="BM31" s="112"/>
      <c r="BN31" s="112"/>
    </row>
    <row r="32" spans="1:66" x14ac:dyDescent="0.25">
      <c r="A32" s="114">
        <v>17</v>
      </c>
      <c r="B32" s="72" t="s">
        <v>1325</v>
      </c>
      <c r="C32" s="74" t="s">
        <v>1326</v>
      </c>
      <c r="D32" s="69" t="s">
        <v>1327</v>
      </c>
      <c r="E32" s="70" t="s">
        <v>1328</v>
      </c>
      <c r="F32" s="111"/>
      <c r="G32" s="111"/>
      <c r="H32" s="111"/>
      <c r="I32" s="111"/>
      <c r="J32" s="75" t="s">
        <v>1326</v>
      </c>
      <c r="K32" s="111"/>
      <c r="L32" s="111"/>
      <c r="M32" s="112" t="s">
        <v>1215</v>
      </c>
      <c r="N32" s="111"/>
      <c r="O32" s="111"/>
      <c r="P32" s="111"/>
      <c r="Q32" s="111"/>
      <c r="R32" s="111"/>
      <c r="S32" s="111"/>
      <c r="T32" s="115" t="s">
        <v>1216</v>
      </c>
      <c r="U32" s="111"/>
      <c r="V32" s="111"/>
      <c r="W32" s="111"/>
      <c r="X32" s="111"/>
      <c r="Y32" s="111"/>
      <c r="Z32" s="111"/>
      <c r="AA32" s="111"/>
      <c r="AB32" s="111"/>
      <c r="AC32" s="111"/>
      <c r="AD32" s="111"/>
      <c r="AE32" s="111"/>
      <c r="AF32" s="122">
        <v>3</v>
      </c>
      <c r="AG32" s="111"/>
      <c r="AH32" s="111"/>
      <c r="AI32" s="67">
        <v>40977</v>
      </c>
      <c r="AJ32" s="68"/>
      <c r="AK32" s="117" t="s">
        <v>1329</v>
      </c>
      <c r="AL32" s="123">
        <v>111792670</v>
      </c>
      <c r="AM32" s="111"/>
      <c r="AN32" s="111"/>
      <c r="AO32" s="114" t="s">
        <v>137</v>
      </c>
      <c r="AP32" s="114" t="s">
        <v>1330</v>
      </c>
      <c r="AQ32" s="114"/>
      <c r="AR32" s="111"/>
      <c r="AS32" s="111"/>
      <c r="AT32" s="114" t="s">
        <v>139</v>
      </c>
      <c r="AU32" s="114"/>
      <c r="AV32" s="114"/>
      <c r="AW32" s="111"/>
      <c r="AX32" s="111"/>
      <c r="AY32" s="114"/>
      <c r="AZ32" s="114"/>
      <c r="BA32" s="114"/>
      <c r="BB32" s="111"/>
      <c r="BC32" s="111"/>
      <c r="BD32" s="114"/>
      <c r="BE32" s="114"/>
      <c r="BF32" s="114"/>
      <c r="BG32" s="111"/>
      <c r="BH32" s="111"/>
      <c r="BI32" s="111"/>
      <c r="BJ32" s="111"/>
      <c r="BK32" s="111"/>
      <c r="BL32" s="112"/>
      <c r="BM32" s="112"/>
      <c r="BN32" s="112"/>
    </row>
    <row r="33" spans="1:66" x14ac:dyDescent="0.25">
      <c r="A33" s="114">
        <v>18</v>
      </c>
      <c r="B33" s="62" t="s">
        <v>1331</v>
      </c>
      <c r="C33" s="63" t="s">
        <v>1332</v>
      </c>
      <c r="D33" s="69" t="s">
        <v>1333</v>
      </c>
      <c r="E33" s="70" t="s">
        <v>1334</v>
      </c>
      <c r="F33" s="111"/>
      <c r="G33" s="111"/>
      <c r="H33" s="111"/>
      <c r="I33" s="111"/>
      <c r="J33" s="66" t="s">
        <v>1335</v>
      </c>
      <c r="K33" s="111"/>
      <c r="L33" s="111"/>
      <c r="M33" s="112" t="s">
        <v>1215</v>
      </c>
      <c r="N33" s="111"/>
      <c r="O33" s="111"/>
      <c r="P33" s="111"/>
      <c r="Q33" s="111"/>
      <c r="R33" s="111"/>
      <c r="S33" s="111"/>
      <c r="T33" s="115" t="s">
        <v>1216</v>
      </c>
      <c r="U33" s="111"/>
      <c r="V33" s="111"/>
      <c r="W33" s="111"/>
      <c r="X33" s="111"/>
      <c r="Y33" s="111"/>
      <c r="Z33" s="111"/>
      <c r="AA33" s="111"/>
      <c r="AB33" s="111"/>
      <c r="AC33" s="111"/>
      <c r="AD33" s="111"/>
      <c r="AE33" s="111"/>
      <c r="AF33" s="122">
        <v>4</v>
      </c>
      <c r="AG33" s="111"/>
      <c r="AH33" s="111"/>
      <c r="AI33" s="67">
        <v>40911</v>
      </c>
      <c r="AJ33" s="68">
        <v>1</v>
      </c>
      <c r="AK33" s="117" t="s">
        <v>1336</v>
      </c>
      <c r="AL33" s="123">
        <v>96011240</v>
      </c>
      <c r="AM33" s="111"/>
      <c r="AN33" s="111"/>
      <c r="AO33" s="114" t="s">
        <v>137</v>
      </c>
      <c r="AP33" s="114" t="s">
        <v>1337</v>
      </c>
      <c r="AQ33" s="114"/>
      <c r="AR33" s="111"/>
      <c r="AS33" s="111"/>
      <c r="AT33" s="114" t="s">
        <v>139</v>
      </c>
      <c r="AU33" s="114" t="s">
        <v>1338</v>
      </c>
      <c r="AV33" s="114"/>
      <c r="AW33" s="111"/>
      <c r="AX33" s="111"/>
      <c r="AY33" s="114" t="s">
        <v>139</v>
      </c>
      <c r="AZ33" s="114"/>
      <c r="BA33" s="114"/>
      <c r="BB33" s="111"/>
      <c r="BC33" s="111"/>
      <c r="BD33" s="114"/>
      <c r="BE33" s="114"/>
      <c r="BF33" s="114"/>
      <c r="BG33" s="111"/>
      <c r="BH33" s="111"/>
      <c r="BI33" s="111"/>
      <c r="BJ33" s="111"/>
      <c r="BK33" s="111"/>
      <c r="BL33" s="112"/>
      <c r="BM33" s="112"/>
      <c r="BN33" s="112"/>
    </row>
    <row r="34" spans="1:66" x14ac:dyDescent="0.25">
      <c r="A34" s="114">
        <v>19</v>
      </c>
      <c r="B34" s="62" t="s">
        <v>1339</v>
      </c>
      <c r="C34" s="63" t="s">
        <v>1340</v>
      </c>
      <c r="D34" s="69" t="s">
        <v>1341</v>
      </c>
      <c r="E34" s="70" t="s">
        <v>1342</v>
      </c>
      <c r="F34" s="111"/>
      <c r="G34" s="111"/>
      <c r="H34" s="111"/>
      <c r="I34" s="111"/>
      <c r="J34" s="66" t="s">
        <v>1340</v>
      </c>
      <c r="K34" s="111"/>
      <c r="L34" s="111"/>
      <c r="M34" s="112" t="s">
        <v>1215</v>
      </c>
      <c r="N34" s="111"/>
      <c r="O34" s="111"/>
      <c r="P34" s="111"/>
      <c r="Q34" s="111"/>
      <c r="R34" s="111"/>
      <c r="S34" s="111"/>
      <c r="T34" s="115" t="s">
        <v>1216</v>
      </c>
      <c r="U34" s="111"/>
      <c r="V34" s="111"/>
      <c r="W34" s="111"/>
      <c r="X34" s="111"/>
      <c r="Y34" s="111"/>
      <c r="Z34" s="111"/>
      <c r="AA34" s="111"/>
      <c r="AB34" s="111"/>
      <c r="AC34" s="111"/>
      <c r="AD34" s="111"/>
      <c r="AE34" s="111"/>
      <c r="AF34" s="122">
        <v>3</v>
      </c>
      <c r="AG34" s="111"/>
      <c r="AH34" s="111"/>
      <c r="AI34" s="67">
        <v>40911</v>
      </c>
      <c r="AJ34" s="68">
        <v>1</v>
      </c>
      <c r="AK34" s="117" t="s">
        <v>1343</v>
      </c>
      <c r="AL34" s="118" t="s">
        <v>1344</v>
      </c>
      <c r="AM34" s="111"/>
      <c r="AN34" s="111"/>
      <c r="AO34" s="114" t="s">
        <v>137</v>
      </c>
      <c r="AP34" s="114" t="s">
        <v>1345</v>
      </c>
      <c r="AQ34" s="114"/>
      <c r="AR34" s="111"/>
      <c r="AS34" s="111"/>
      <c r="AT34" s="114" t="s">
        <v>139</v>
      </c>
      <c r="AU34" s="114"/>
      <c r="AV34" s="114"/>
      <c r="AW34" s="111"/>
      <c r="AX34" s="111"/>
      <c r="AY34" s="114"/>
      <c r="AZ34" s="114"/>
      <c r="BA34" s="114"/>
      <c r="BB34" s="111"/>
      <c r="BC34" s="111"/>
      <c r="BD34" s="114"/>
      <c r="BE34" s="114"/>
      <c r="BF34" s="114"/>
      <c r="BG34" s="111"/>
      <c r="BH34" s="111"/>
      <c r="BI34" s="111"/>
      <c r="BJ34" s="111"/>
      <c r="BK34" s="111"/>
      <c r="BL34" s="112"/>
      <c r="BM34" s="112"/>
      <c r="BN34" s="112"/>
    </row>
    <row r="35" spans="1:66" x14ac:dyDescent="0.25">
      <c r="A35" s="114">
        <v>20</v>
      </c>
      <c r="B35" s="62" t="s">
        <v>1346</v>
      </c>
      <c r="C35" s="63" t="s">
        <v>1347</v>
      </c>
      <c r="D35" s="69" t="s">
        <v>1348</v>
      </c>
      <c r="E35" s="70" t="s">
        <v>1349</v>
      </c>
      <c r="F35" s="111"/>
      <c r="G35" s="111"/>
      <c r="H35" s="111"/>
      <c r="I35" s="111"/>
      <c r="J35" s="66" t="s">
        <v>1347</v>
      </c>
      <c r="K35" s="111"/>
      <c r="L35" s="111"/>
      <c r="M35" s="112" t="s">
        <v>1215</v>
      </c>
      <c r="N35" s="111"/>
      <c r="O35" s="111"/>
      <c r="P35" s="111"/>
      <c r="Q35" s="111"/>
      <c r="R35" s="111"/>
      <c r="S35" s="111"/>
      <c r="T35" s="115" t="s">
        <v>1216</v>
      </c>
      <c r="U35" s="111"/>
      <c r="V35" s="111"/>
      <c r="W35" s="111"/>
      <c r="X35" s="111"/>
      <c r="Y35" s="111"/>
      <c r="Z35" s="111"/>
      <c r="AA35" s="111"/>
      <c r="AB35" s="111"/>
      <c r="AC35" s="111"/>
      <c r="AD35" s="111"/>
      <c r="AE35" s="111"/>
      <c r="AF35" s="122">
        <v>4</v>
      </c>
      <c r="AG35" s="111"/>
      <c r="AH35" s="111"/>
      <c r="AI35" s="67">
        <v>40911</v>
      </c>
      <c r="AJ35" s="68">
        <v>1</v>
      </c>
      <c r="AK35" s="117" t="s">
        <v>488</v>
      </c>
      <c r="AL35" s="118"/>
      <c r="AM35" s="111"/>
      <c r="AN35" s="111"/>
      <c r="AO35" s="114" t="s">
        <v>139</v>
      </c>
      <c r="AP35" s="114" t="s">
        <v>1350</v>
      </c>
      <c r="AQ35" s="114"/>
      <c r="AR35" s="111"/>
      <c r="AS35" s="111"/>
      <c r="AT35" s="114" t="s">
        <v>139</v>
      </c>
      <c r="AU35" s="114" t="s">
        <v>1351</v>
      </c>
      <c r="AV35" s="114">
        <v>111543507</v>
      </c>
      <c r="AW35" s="111"/>
      <c r="AX35" s="111"/>
      <c r="AY35" s="114" t="s">
        <v>137</v>
      </c>
      <c r="AZ35" s="114"/>
      <c r="BA35" s="114"/>
      <c r="BB35" s="111"/>
      <c r="BC35" s="111"/>
      <c r="BD35" s="114"/>
      <c r="BE35" s="114"/>
      <c r="BF35" s="114"/>
      <c r="BG35" s="111"/>
      <c r="BH35" s="111"/>
      <c r="BI35" s="111"/>
      <c r="BJ35" s="111"/>
      <c r="BK35" s="111"/>
      <c r="BL35" s="112"/>
      <c r="BM35" s="112"/>
      <c r="BN35" s="112"/>
    </row>
    <row r="36" spans="1:66" x14ac:dyDescent="0.25">
      <c r="A36" s="114">
        <v>21</v>
      </c>
      <c r="B36" s="62" t="s">
        <v>1352</v>
      </c>
      <c r="C36" s="63" t="s">
        <v>1353</v>
      </c>
      <c r="D36" s="69" t="s">
        <v>1354</v>
      </c>
      <c r="E36" s="70" t="s">
        <v>1355</v>
      </c>
      <c r="F36" s="111"/>
      <c r="G36" s="111"/>
      <c r="H36" s="111"/>
      <c r="I36" s="111"/>
      <c r="J36" s="66" t="s">
        <v>1353</v>
      </c>
      <c r="K36" s="111"/>
      <c r="L36" s="111"/>
      <c r="M36" s="112" t="s">
        <v>1215</v>
      </c>
      <c r="N36" s="111"/>
      <c r="O36" s="111"/>
      <c r="P36" s="111"/>
      <c r="Q36" s="111"/>
      <c r="R36" s="111"/>
      <c r="S36" s="111"/>
      <c r="T36" s="115" t="s">
        <v>1216</v>
      </c>
      <c r="U36" s="111"/>
      <c r="V36" s="111"/>
      <c r="W36" s="111"/>
      <c r="X36" s="111"/>
      <c r="Y36" s="111"/>
      <c r="Z36" s="111"/>
      <c r="AA36" s="111"/>
      <c r="AB36" s="111"/>
      <c r="AC36" s="111"/>
      <c r="AD36" s="111"/>
      <c r="AE36" s="111"/>
      <c r="AF36" s="122">
        <v>3</v>
      </c>
      <c r="AG36" s="111"/>
      <c r="AH36" s="111"/>
      <c r="AI36" s="67">
        <v>40911</v>
      </c>
      <c r="AJ36" s="68">
        <v>1</v>
      </c>
      <c r="AK36" s="117" t="s">
        <v>1356</v>
      </c>
      <c r="AL36" s="118" t="s">
        <v>1357</v>
      </c>
      <c r="AM36" s="111"/>
      <c r="AN36" s="111"/>
      <c r="AO36" s="114" t="s">
        <v>1358</v>
      </c>
      <c r="AP36" s="114" t="s">
        <v>1359</v>
      </c>
      <c r="AQ36" s="114"/>
      <c r="AR36" s="111"/>
      <c r="AS36" s="111"/>
      <c r="AT36" s="114" t="s">
        <v>139</v>
      </c>
      <c r="AU36" s="114"/>
      <c r="AV36" s="114"/>
      <c r="AW36" s="111"/>
      <c r="AX36" s="111"/>
      <c r="AY36" s="114"/>
      <c r="AZ36" s="114"/>
      <c r="BA36" s="114"/>
      <c r="BB36" s="111"/>
      <c r="BC36" s="111"/>
      <c r="BD36" s="114"/>
      <c r="BE36" s="114"/>
      <c r="BF36" s="114"/>
      <c r="BG36" s="111"/>
      <c r="BH36" s="111"/>
      <c r="BI36" s="111"/>
      <c r="BJ36" s="111"/>
      <c r="BK36" s="111"/>
      <c r="BL36" s="112"/>
      <c r="BM36" s="112"/>
      <c r="BN36" s="112"/>
    </row>
    <row r="37" spans="1:66" x14ac:dyDescent="0.25">
      <c r="A37" s="114">
        <v>22</v>
      </c>
      <c r="B37" s="72" t="s">
        <v>1360</v>
      </c>
      <c r="C37" s="63" t="s">
        <v>1361</v>
      </c>
      <c r="D37" s="69" t="s">
        <v>1362</v>
      </c>
      <c r="E37" s="70" t="s">
        <v>1363</v>
      </c>
      <c r="F37" s="111"/>
      <c r="G37" s="111"/>
      <c r="H37" s="111"/>
      <c r="I37" s="111"/>
      <c r="J37" s="66" t="s">
        <v>1361</v>
      </c>
      <c r="K37" s="111"/>
      <c r="L37" s="111"/>
      <c r="M37" s="112" t="s">
        <v>1215</v>
      </c>
      <c r="N37" s="111"/>
      <c r="O37" s="111"/>
      <c r="P37" s="111"/>
      <c r="Q37" s="111"/>
      <c r="R37" s="111"/>
      <c r="S37" s="111"/>
      <c r="T37" s="115" t="s">
        <v>1216</v>
      </c>
      <c r="U37" s="111"/>
      <c r="V37" s="111"/>
      <c r="W37" s="111"/>
      <c r="X37" s="111"/>
      <c r="Y37" s="111"/>
      <c r="Z37" s="111"/>
      <c r="AA37" s="111"/>
      <c r="AB37" s="111"/>
      <c r="AC37" s="111"/>
      <c r="AD37" s="111"/>
      <c r="AE37" s="111"/>
      <c r="AF37" s="116">
        <v>3</v>
      </c>
      <c r="AG37" s="111"/>
      <c r="AH37" s="111"/>
      <c r="AI37" s="67">
        <v>41041</v>
      </c>
      <c r="AJ37" s="68">
        <v>1</v>
      </c>
      <c r="AK37" s="117" t="s">
        <v>1364</v>
      </c>
      <c r="AL37" s="118" t="s">
        <v>1365</v>
      </c>
      <c r="AM37" s="111"/>
      <c r="AN37" s="111"/>
      <c r="AO37" s="114" t="s">
        <v>137</v>
      </c>
      <c r="AP37" s="117" t="s">
        <v>1366</v>
      </c>
      <c r="AQ37" s="121"/>
      <c r="AR37" s="111"/>
      <c r="AS37" s="111"/>
      <c r="AT37" s="114" t="s">
        <v>139</v>
      </c>
      <c r="AU37" s="114"/>
      <c r="AV37" s="114"/>
      <c r="AW37" s="111"/>
      <c r="AX37" s="111"/>
      <c r="AY37" s="114"/>
      <c r="AZ37" s="114"/>
      <c r="BA37" s="114"/>
      <c r="BB37" s="111"/>
      <c r="BC37" s="111"/>
      <c r="BD37" s="114"/>
      <c r="BE37" s="114"/>
      <c r="BF37" s="114"/>
      <c r="BG37" s="111"/>
      <c r="BH37" s="111"/>
      <c r="BI37" s="111"/>
      <c r="BJ37" s="111"/>
      <c r="BK37" s="111"/>
      <c r="BL37" s="112"/>
      <c r="BM37" s="112"/>
      <c r="BN37" s="112"/>
    </row>
    <row r="38" spans="1:66" x14ac:dyDescent="0.25">
      <c r="A38" s="114">
        <v>23</v>
      </c>
      <c r="B38" s="62" t="s">
        <v>1367</v>
      </c>
      <c r="C38" s="63" t="s">
        <v>1368</v>
      </c>
      <c r="D38" s="69" t="s">
        <v>1369</v>
      </c>
      <c r="E38" s="70" t="s">
        <v>1370</v>
      </c>
      <c r="F38" s="111"/>
      <c r="G38" s="111"/>
      <c r="H38" s="111"/>
      <c r="I38" s="111"/>
      <c r="J38" s="66" t="s">
        <v>1368</v>
      </c>
      <c r="K38" s="111"/>
      <c r="L38" s="111"/>
      <c r="M38" s="112" t="s">
        <v>1215</v>
      </c>
      <c r="N38" s="111"/>
      <c r="O38" s="111"/>
      <c r="P38" s="111"/>
      <c r="Q38" s="111"/>
      <c r="R38" s="111"/>
      <c r="S38" s="111"/>
      <c r="T38" s="115" t="s">
        <v>1216</v>
      </c>
      <c r="U38" s="111"/>
      <c r="V38" s="111"/>
      <c r="W38" s="111"/>
      <c r="X38" s="111"/>
      <c r="Y38" s="111"/>
      <c r="Z38" s="111"/>
      <c r="AA38" s="111"/>
      <c r="AB38" s="111"/>
      <c r="AC38" s="111"/>
      <c r="AD38" s="111"/>
      <c r="AE38" s="111"/>
      <c r="AF38" s="122">
        <v>3</v>
      </c>
      <c r="AG38" s="111"/>
      <c r="AH38" s="111"/>
      <c r="AI38" s="67">
        <v>40911</v>
      </c>
      <c r="AJ38" s="68">
        <v>1</v>
      </c>
      <c r="AK38" s="117" t="s">
        <v>1371</v>
      </c>
      <c r="AL38" s="123">
        <v>111597644</v>
      </c>
      <c r="AM38" s="111"/>
      <c r="AN38" s="111"/>
      <c r="AO38" s="114" t="s">
        <v>137</v>
      </c>
      <c r="AP38" s="114" t="s">
        <v>1372</v>
      </c>
      <c r="AQ38" s="114"/>
      <c r="AR38" s="111"/>
      <c r="AS38" s="111"/>
      <c r="AT38" s="114" t="s">
        <v>139</v>
      </c>
      <c r="AU38" s="114"/>
      <c r="AV38" s="114"/>
      <c r="AW38" s="111"/>
      <c r="AX38" s="111"/>
      <c r="AY38" s="114"/>
      <c r="AZ38" s="114"/>
      <c r="BA38" s="114"/>
      <c r="BB38" s="111"/>
      <c r="BC38" s="111"/>
      <c r="BD38" s="114"/>
      <c r="BE38" s="114"/>
      <c r="BF38" s="114"/>
      <c r="BG38" s="111"/>
      <c r="BH38" s="111"/>
      <c r="BI38" s="111"/>
      <c r="BJ38" s="111"/>
      <c r="BK38" s="111"/>
      <c r="BL38" s="112"/>
      <c r="BM38" s="112"/>
      <c r="BN38" s="112"/>
    </row>
    <row r="39" spans="1:66" x14ac:dyDescent="0.25">
      <c r="A39" s="114">
        <v>24</v>
      </c>
      <c r="B39" s="72" t="s">
        <v>1373</v>
      </c>
      <c r="C39" s="74" t="s">
        <v>1374</v>
      </c>
      <c r="D39" s="69" t="s">
        <v>1375</v>
      </c>
      <c r="E39" s="70" t="s">
        <v>1376</v>
      </c>
      <c r="F39" s="111"/>
      <c r="G39" s="111"/>
      <c r="H39" s="111"/>
      <c r="I39" s="111"/>
      <c r="J39" s="75" t="s">
        <v>1374</v>
      </c>
      <c r="K39" s="111"/>
      <c r="L39" s="111"/>
      <c r="M39" s="112" t="s">
        <v>1215</v>
      </c>
      <c r="N39" s="111"/>
      <c r="O39" s="111"/>
      <c r="P39" s="111"/>
      <c r="Q39" s="111"/>
      <c r="R39" s="111"/>
      <c r="S39" s="111"/>
      <c r="T39" s="115" t="s">
        <v>1216</v>
      </c>
      <c r="U39" s="111"/>
      <c r="V39" s="111"/>
      <c r="W39" s="111"/>
      <c r="X39" s="111"/>
      <c r="Y39" s="111"/>
      <c r="Z39" s="111"/>
      <c r="AA39" s="111"/>
      <c r="AB39" s="111"/>
      <c r="AC39" s="111"/>
      <c r="AD39" s="111"/>
      <c r="AE39" s="111"/>
      <c r="AF39" s="122">
        <v>4</v>
      </c>
      <c r="AG39" s="111"/>
      <c r="AH39" s="111"/>
      <c r="AI39" s="67">
        <v>40977</v>
      </c>
      <c r="AJ39" s="68">
        <v>1</v>
      </c>
      <c r="AK39" s="117" t="s">
        <v>1377</v>
      </c>
      <c r="AL39" s="123">
        <v>111299230</v>
      </c>
      <c r="AM39" s="111"/>
      <c r="AN39" s="111"/>
      <c r="AO39" s="114" t="s">
        <v>137</v>
      </c>
      <c r="AP39" s="114" t="s">
        <v>1378</v>
      </c>
      <c r="AQ39" s="114"/>
      <c r="AR39" s="111"/>
      <c r="AS39" s="111"/>
      <c r="AT39" s="114" t="s">
        <v>139</v>
      </c>
      <c r="AU39" s="114" t="s">
        <v>1379</v>
      </c>
      <c r="AV39" s="114"/>
      <c r="AW39" s="111"/>
      <c r="AX39" s="111"/>
      <c r="AY39" s="114" t="s">
        <v>139</v>
      </c>
      <c r="AZ39" s="114"/>
      <c r="BA39" s="114"/>
      <c r="BB39" s="111"/>
      <c r="BC39" s="111"/>
      <c r="BD39" s="114"/>
      <c r="BE39" s="114"/>
      <c r="BF39" s="114"/>
      <c r="BG39" s="111"/>
      <c r="BH39" s="111"/>
      <c r="BI39" s="111"/>
      <c r="BJ39" s="111"/>
      <c r="BK39" s="111"/>
      <c r="BL39" s="112"/>
      <c r="BM39" s="112"/>
      <c r="BN39" s="112"/>
    </row>
    <row r="40" spans="1:66" x14ac:dyDescent="0.25">
      <c r="A40" s="114">
        <v>25</v>
      </c>
      <c r="B40" s="62" t="s">
        <v>1380</v>
      </c>
      <c r="C40" s="63" t="s">
        <v>1381</v>
      </c>
      <c r="D40" s="69" t="s">
        <v>1382</v>
      </c>
      <c r="E40" s="70" t="s">
        <v>1383</v>
      </c>
      <c r="F40" s="111"/>
      <c r="G40" s="111"/>
      <c r="H40" s="111"/>
      <c r="I40" s="111"/>
      <c r="J40" s="66" t="s">
        <v>1381</v>
      </c>
      <c r="K40" s="111"/>
      <c r="L40" s="111"/>
      <c r="M40" s="112" t="s">
        <v>1215</v>
      </c>
      <c r="N40" s="111"/>
      <c r="O40" s="111"/>
      <c r="P40" s="111"/>
      <c r="Q40" s="111"/>
      <c r="R40" s="111"/>
      <c r="S40" s="111"/>
      <c r="T40" s="115" t="s">
        <v>1216</v>
      </c>
      <c r="U40" s="111"/>
      <c r="V40" s="111"/>
      <c r="W40" s="111"/>
      <c r="X40" s="111"/>
      <c r="Y40" s="111"/>
      <c r="Z40" s="111"/>
      <c r="AA40" s="111"/>
      <c r="AB40" s="111"/>
      <c r="AC40" s="111"/>
      <c r="AD40" s="111"/>
      <c r="AE40" s="111"/>
      <c r="AF40" s="122">
        <v>2</v>
      </c>
      <c r="AG40" s="111"/>
      <c r="AH40" s="111"/>
      <c r="AI40" s="67">
        <v>40903</v>
      </c>
      <c r="AJ40" s="68">
        <v>1</v>
      </c>
      <c r="AK40" s="125" t="s">
        <v>1384</v>
      </c>
      <c r="AL40" s="118">
        <v>151293341</v>
      </c>
      <c r="AM40" s="111"/>
      <c r="AN40" s="111"/>
      <c r="AO40" s="114" t="s">
        <v>139</v>
      </c>
      <c r="AP40" s="114"/>
      <c r="AQ40" s="114"/>
      <c r="AR40" s="111"/>
      <c r="AS40" s="111"/>
      <c r="AT40" s="114"/>
      <c r="AU40" s="114"/>
      <c r="AV40" s="114"/>
      <c r="AW40" s="111"/>
      <c r="AX40" s="111"/>
      <c r="AY40" s="114"/>
      <c r="AZ40" s="114"/>
      <c r="BA40" s="114"/>
      <c r="BB40" s="111"/>
      <c r="BC40" s="111"/>
      <c r="BD40" s="114"/>
      <c r="BE40" s="114"/>
      <c r="BF40" s="114"/>
      <c r="BG40" s="111"/>
      <c r="BH40" s="111"/>
      <c r="BI40" s="111"/>
      <c r="BJ40" s="111"/>
      <c r="BK40" s="111"/>
      <c r="BL40" s="112"/>
      <c r="BM40" s="112"/>
      <c r="BN40" s="112"/>
    </row>
    <row r="41" spans="1:66" x14ac:dyDescent="0.25">
      <c r="A41" s="114">
        <v>26</v>
      </c>
      <c r="B41" s="62" t="s">
        <v>1385</v>
      </c>
      <c r="C41" s="63" t="s">
        <v>1386</v>
      </c>
      <c r="D41" s="69" t="s">
        <v>1387</v>
      </c>
      <c r="E41" s="76" t="s">
        <v>1388</v>
      </c>
      <c r="F41" s="111"/>
      <c r="G41" s="111"/>
      <c r="H41" s="111"/>
      <c r="I41" s="111"/>
      <c r="J41" s="66" t="s">
        <v>1389</v>
      </c>
      <c r="K41" s="111"/>
      <c r="L41" s="111"/>
      <c r="M41" s="112" t="s">
        <v>1215</v>
      </c>
      <c r="N41" s="111"/>
      <c r="O41" s="111"/>
      <c r="P41" s="111"/>
      <c r="Q41" s="111"/>
      <c r="R41" s="111"/>
      <c r="S41" s="111"/>
      <c r="T41" s="115" t="s">
        <v>1216</v>
      </c>
      <c r="U41" s="111"/>
      <c r="V41" s="111"/>
      <c r="W41" s="111"/>
      <c r="X41" s="111"/>
      <c r="Y41" s="111"/>
      <c r="Z41" s="111"/>
      <c r="AA41" s="111"/>
      <c r="AB41" s="111"/>
      <c r="AC41" s="111"/>
      <c r="AD41" s="111"/>
      <c r="AE41" s="111"/>
      <c r="AF41" s="122"/>
      <c r="AG41" s="111"/>
      <c r="AH41" s="111"/>
      <c r="AI41" s="71">
        <v>41659</v>
      </c>
      <c r="AJ41" s="68">
        <v>1</v>
      </c>
      <c r="AK41" s="126"/>
      <c r="AL41" s="127"/>
      <c r="AM41" s="111"/>
      <c r="AN41" s="111"/>
      <c r="AO41" s="126"/>
      <c r="AP41" s="126"/>
      <c r="AQ41" s="126"/>
      <c r="AR41" s="111"/>
      <c r="AS41" s="111"/>
      <c r="AT41" s="126"/>
      <c r="AU41" s="126"/>
      <c r="AV41" s="126"/>
      <c r="AW41" s="111"/>
      <c r="AX41" s="111"/>
      <c r="AY41" s="126"/>
      <c r="AZ41" s="126"/>
      <c r="BA41" s="126"/>
      <c r="BB41" s="111"/>
      <c r="BC41" s="111"/>
      <c r="BD41" s="126"/>
      <c r="BE41" s="126"/>
      <c r="BF41" s="126"/>
      <c r="BG41" s="111"/>
      <c r="BH41" s="111"/>
      <c r="BI41" s="111"/>
      <c r="BJ41" s="111"/>
      <c r="BK41" s="111"/>
      <c r="BL41" s="112"/>
      <c r="BM41" s="112"/>
      <c r="BN41" s="112"/>
    </row>
    <row r="42" spans="1:66" x14ac:dyDescent="0.25">
      <c r="A42" s="114">
        <v>27</v>
      </c>
      <c r="B42" s="62" t="s">
        <v>1390</v>
      </c>
      <c r="C42" s="63" t="s">
        <v>1391</v>
      </c>
      <c r="D42" s="69" t="s">
        <v>1392</v>
      </c>
      <c r="E42" s="70" t="s">
        <v>1393</v>
      </c>
      <c r="F42" s="111"/>
      <c r="G42" s="111"/>
      <c r="H42" s="111"/>
      <c r="I42" s="111"/>
      <c r="J42" s="66" t="s">
        <v>1391</v>
      </c>
      <c r="K42" s="111"/>
      <c r="L42" s="111"/>
      <c r="M42" s="112" t="s">
        <v>1215</v>
      </c>
      <c r="N42" s="111"/>
      <c r="O42" s="111"/>
      <c r="P42" s="111"/>
      <c r="Q42" s="111"/>
      <c r="R42" s="111"/>
      <c r="S42" s="111"/>
      <c r="T42" s="115" t="s">
        <v>1216</v>
      </c>
      <c r="U42" s="111"/>
      <c r="V42" s="111"/>
      <c r="W42" s="111"/>
      <c r="X42" s="111"/>
      <c r="Y42" s="111"/>
      <c r="Z42" s="111"/>
      <c r="AA42" s="111"/>
      <c r="AB42" s="111"/>
      <c r="AC42" s="111"/>
      <c r="AD42" s="111"/>
      <c r="AE42" s="111"/>
      <c r="AF42" s="122">
        <v>4</v>
      </c>
      <c r="AG42" s="111"/>
      <c r="AH42" s="111"/>
      <c r="AI42" s="67">
        <v>40911</v>
      </c>
      <c r="AJ42" s="68"/>
      <c r="AK42" s="114" t="s">
        <v>1394</v>
      </c>
      <c r="AL42" s="118" t="s">
        <v>1395</v>
      </c>
      <c r="AM42" s="111"/>
      <c r="AN42" s="111"/>
      <c r="AO42" s="114" t="s">
        <v>213</v>
      </c>
      <c r="AP42" s="114" t="s">
        <v>1396</v>
      </c>
      <c r="AQ42" s="114"/>
      <c r="AR42" s="111"/>
      <c r="AS42" s="111"/>
      <c r="AT42" s="114" t="s">
        <v>139</v>
      </c>
      <c r="AU42" s="114" t="s">
        <v>1397</v>
      </c>
      <c r="AV42" s="114"/>
      <c r="AW42" s="111"/>
      <c r="AX42" s="111"/>
      <c r="AY42" s="114" t="s">
        <v>139</v>
      </c>
      <c r="AZ42" s="114"/>
      <c r="BA42" s="114"/>
      <c r="BB42" s="111"/>
      <c r="BC42" s="111"/>
      <c r="BD42" s="114"/>
      <c r="BE42" s="114"/>
      <c r="BF42" s="114"/>
      <c r="BG42" s="111"/>
      <c r="BH42" s="111"/>
      <c r="BI42" s="111"/>
      <c r="BJ42" s="111"/>
      <c r="BK42" s="111"/>
      <c r="BL42" s="112"/>
      <c r="BM42" s="112"/>
      <c r="BN42" s="112"/>
    </row>
    <row r="43" spans="1:66" x14ac:dyDescent="0.25">
      <c r="A43" s="114">
        <v>28</v>
      </c>
      <c r="B43" s="72" t="s">
        <v>1398</v>
      </c>
      <c r="C43" s="74" t="s">
        <v>1399</v>
      </c>
      <c r="D43" s="69" t="s">
        <v>1400</v>
      </c>
      <c r="E43" s="70" t="s">
        <v>1401</v>
      </c>
      <c r="F43" s="111"/>
      <c r="G43" s="111"/>
      <c r="H43" s="111"/>
      <c r="I43" s="111"/>
      <c r="J43" s="75" t="s">
        <v>1399</v>
      </c>
      <c r="K43" s="111"/>
      <c r="L43" s="111"/>
      <c r="M43" s="112" t="s">
        <v>1215</v>
      </c>
      <c r="N43" s="111"/>
      <c r="O43" s="111"/>
      <c r="P43" s="111"/>
      <c r="Q43" s="111"/>
      <c r="R43" s="111"/>
      <c r="S43" s="111"/>
      <c r="T43" s="115" t="s">
        <v>1216</v>
      </c>
      <c r="U43" s="111"/>
      <c r="V43" s="111"/>
      <c r="W43" s="111"/>
      <c r="X43" s="111"/>
      <c r="Y43" s="111"/>
      <c r="Z43" s="111"/>
      <c r="AA43" s="111"/>
      <c r="AB43" s="111"/>
      <c r="AC43" s="111"/>
      <c r="AD43" s="111"/>
      <c r="AE43" s="111"/>
      <c r="AF43" s="122">
        <v>4</v>
      </c>
      <c r="AG43" s="111"/>
      <c r="AH43" s="111"/>
      <c r="AI43" s="77">
        <v>40977</v>
      </c>
      <c r="AJ43" s="68">
        <v>1</v>
      </c>
      <c r="AK43" s="75" t="s">
        <v>1402</v>
      </c>
      <c r="AL43" s="118" t="s">
        <v>1403</v>
      </c>
      <c r="AM43" s="111"/>
      <c r="AN43" s="111"/>
      <c r="AO43" s="114" t="s">
        <v>137</v>
      </c>
      <c r="AP43" s="114" t="s">
        <v>1404</v>
      </c>
      <c r="AQ43" s="114"/>
      <c r="AR43" s="111"/>
      <c r="AS43" s="111"/>
      <c r="AT43" s="114" t="s">
        <v>139</v>
      </c>
      <c r="AU43" s="114" t="s">
        <v>1405</v>
      </c>
      <c r="AV43" s="114"/>
      <c r="AW43" s="111"/>
      <c r="AX43" s="111"/>
      <c r="AY43" s="114" t="s">
        <v>139</v>
      </c>
      <c r="AZ43" s="114"/>
      <c r="BA43" s="114"/>
      <c r="BB43" s="111"/>
      <c r="BC43" s="111"/>
      <c r="BD43" s="114"/>
      <c r="BE43" s="114"/>
      <c r="BF43" s="114"/>
      <c r="BG43" s="111"/>
      <c r="BH43" s="111"/>
      <c r="BI43" s="111"/>
      <c r="BJ43" s="111"/>
      <c r="BK43" s="111"/>
      <c r="BL43" s="112"/>
      <c r="BM43" s="112"/>
      <c r="BN43" s="112"/>
    </row>
    <row r="44" spans="1:66" x14ac:dyDescent="0.25">
      <c r="A44" s="114">
        <v>29</v>
      </c>
      <c r="B44" s="62" t="s">
        <v>1406</v>
      </c>
      <c r="C44" s="63" t="s">
        <v>1407</v>
      </c>
      <c r="D44" s="69" t="s">
        <v>1408</v>
      </c>
      <c r="E44" s="70" t="s">
        <v>1409</v>
      </c>
      <c r="F44" s="111"/>
      <c r="G44" s="111"/>
      <c r="H44" s="111"/>
      <c r="I44" s="111"/>
      <c r="J44" s="66" t="s">
        <v>1407</v>
      </c>
      <c r="K44" s="111"/>
      <c r="L44" s="111"/>
      <c r="M44" s="112" t="s">
        <v>1215</v>
      </c>
      <c r="N44" s="111"/>
      <c r="O44" s="111"/>
      <c r="P44" s="111"/>
      <c r="Q44" s="111"/>
      <c r="R44" s="111"/>
      <c r="S44" s="111"/>
      <c r="T44" s="115" t="s">
        <v>1216</v>
      </c>
      <c r="U44" s="111"/>
      <c r="V44" s="111"/>
      <c r="W44" s="111"/>
      <c r="X44" s="111"/>
      <c r="Y44" s="111"/>
      <c r="Z44" s="111"/>
      <c r="AA44" s="111"/>
      <c r="AB44" s="111"/>
      <c r="AC44" s="111"/>
      <c r="AD44" s="111"/>
      <c r="AE44" s="111"/>
      <c r="AF44" s="122">
        <v>3</v>
      </c>
      <c r="AG44" s="111"/>
      <c r="AH44" s="111"/>
      <c r="AI44" s="67">
        <v>40911</v>
      </c>
      <c r="AJ44" s="68">
        <v>1</v>
      </c>
      <c r="AK44" s="117" t="s">
        <v>1410</v>
      </c>
      <c r="AL44" s="123">
        <v>151403383</v>
      </c>
      <c r="AM44" s="111"/>
      <c r="AN44" s="111"/>
      <c r="AO44" s="114" t="s">
        <v>1411</v>
      </c>
      <c r="AP44" s="114" t="s">
        <v>1412</v>
      </c>
      <c r="AQ44" s="114"/>
      <c r="AR44" s="111"/>
      <c r="AS44" s="111"/>
      <c r="AT44" s="114" t="s">
        <v>139</v>
      </c>
      <c r="AU44" s="114"/>
      <c r="AV44" s="114"/>
      <c r="AW44" s="111"/>
      <c r="AX44" s="111"/>
      <c r="AY44" s="114"/>
      <c r="AZ44" s="114"/>
      <c r="BA44" s="114"/>
      <c r="BB44" s="111"/>
      <c r="BC44" s="111"/>
      <c r="BD44" s="114"/>
      <c r="BE44" s="114"/>
      <c r="BF44" s="114"/>
      <c r="BG44" s="111"/>
      <c r="BH44" s="111"/>
      <c r="BI44" s="111"/>
      <c r="BJ44" s="111"/>
      <c r="BK44" s="111"/>
      <c r="BL44" s="112"/>
      <c r="BM44" s="112"/>
      <c r="BN44" s="112"/>
    </row>
    <row r="45" spans="1:66" x14ac:dyDescent="0.25">
      <c r="A45" s="114">
        <v>30</v>
      </c>
      <c r="B45" s="62" t="s">
        <v>1413</v>
      </c>
      <c r="C45" s="63" t="s">
        <v>1414</v>
      </c>
      <c r="D45" s="69" t="s">
        <v>1415</v>
      </c>
      <c r="E45" s="70" t="s">
        <v>1416</v>
      </c>
      <c r="F45" s="111"/>
      <c r="G45" s="111"/>
      <c r="H45" s="111"/>
      <c r="I45" s="111"/>
      <c r="J45" s="66" t="s">
        <v>1414</v>
      </c>
      <c r="K45" s="111"/>
      <c r="L45" s="111"/>
      <c r="M45" s="112" t="s">
        <v>1215</v>
      </c>
      <c r="N45" s="111"/>
      <c r="O45" s="111"/>
      <c r="P45" s="111"/>
      <c r="Q45" s="111"/>
      <c r="R45" s="111"/>
      <c r="S45" s="111"/>
      <c r="T45" s="115" t="s">
        <v>1216</v>
      </c>
      <c r="U45" s="111"/>
      <c r="V45" s="111"/>
      <c r="W45" s="111"/>
      <c r="X45" s="111"/>
      <c r="Y45" s="111"/>
      <c r="Z45" s="111"/>
      <c r="AA45" s="111"/>
      <c r="AB45" s="111"/>
      <c r="AC45" s="111"/>
      <c r="AD45" s="111"/>
      <c r="AE45" s="111"/>
      <c r="AF45" s="122">
        <v>2</v>
      </c>
      <c r="AG45" s="111"/>
      <c r="AH45" s="111"/>
      <c r="AI45" s="67">
        <v>40903</v>
      </c>
      <c r="AJ45" s="68">
        <v>1</v>
      </c>
      <c r="AK45" s="117" t="s">
        <v>1417</v>
      </c>
      <c r="AL45" s="118">
        <v>240655783</v>
      </c>
      <c r="AM45" s="111"/>
      <c r="AN45" s="111"/>
      <c r="AO45" s="114" t="s">
        <v>139</v>
      </c>
      <c r="AP45" s="114"/>
      <c r="AQ45" s="114"/>
      <c r="AR45" s="111"/>
      <c r="AS45" s="111"/>
      <c r="AT45" s="114"/>
      <c r="AU45" s="114"/>
      <c r="AV45" s="114"/>
      <c r="AW45" s="111"/>
      <c r="AX45" s="111"/>
      <c r="AY45" s="114"/>
      <c r="AZ45" s="114"/>
      <c r="BA45" s="114"/>
      <c r="BB45" s="111"/>
      <c r="BC45" s="111"/>
      <c r="BD45" s="114"/>
      <c r="BE45" s="114"/>
      <c r="BF45" s="114"/>
      <c r="BG45" s="111"/>
      <c r="BH45" s="111"/>
      <c r="BI45" s="111"/>
      <c r="BJ45" s="111"/>
      <c r="BK45" s="111"/>
      <c r="BL45" s="112"/>
      <c r="BM45" s="112"/>
      <c r="BN45" s="112"/>
    </row>
    <row r="46" spans="1:66" x14ac:dyDescent="0.25">
      <c r="A46" s="114">
        <v>31</v>
      </c>
      <c r="B46" s="72" t="s">
        <v>1418</v>
      </c>
      <c r="C46" s="74" t="s">
        <v>1419</v>
      </c>
      <c r="D46" s="69" t="s">
        <v>1420</v>
      </c>
      <c r="E46" s="70" t="s">
        <v>1421</v>
      </c>
      <c r="F46" s="111"/>
      <c r="G46" s="111"/>
      <c r="H46" s="111"/>
      <c r="I46" s="111"/>
      <c r="J46" s="75" t="s">
        <v>1419</v>
      </c>
      <c r="K46" s="111"/>
      <c r="L46" s="111"/>
      <c r="M46" s="112" t="s">
        <v>1215</v>
      </c>
      <c r="N46" s="111"/>
      <c r="O46" s="111"/>
      <c r="P46" s="111"/>
      <c r="Q46" s="111"/>
      <c r="R46" s="111"/>
      <c r="S46" s="111"/>
      <c r="T46" s="115" t="s">
        <v>1216</v>
      </c>
      <c r="U46" s="111"/>
      <c r="V46" s="111"/>
      <c r="W46" s="111"/>
      <c r="X46" s="111"/>
      <c r="Y46" s="111"/>
      <c r="Z46" s="111"/>
      <c r="AA46" s="111"/>
      <c r="AB46" s="111"/>
      <c r="AC46" s="111"/>
      <c r="AD46" s="111"/>
      <c r="AE46" s="111"/>
      <c r="AF46" s="122">
        <v>4</v>
      </c>
      <c r="AG46" s="111"/>
      <c r="AH46" s="111"/>
      <c r="AI46" s="77">
        <v>40977</v>
      </c>
      <c r="AJ46" s="68"/>
      <c r="AK46" s="114" t="s">
        <v>1422</v>
      </c>
      <c r="AL46" s="123">
        <v>111474033</v>
      </c>
      <c r="AM46" s="111"/>
      <c r="AN46" s="111"/>
      <c r="AO46" s="114" t="s">
        <v>213</v>
      </c>
      <c r="AP46" s="114" t="s">
        <v>1423</v>
      </c>
      <c r="AQ46" s="114"/>
      <c r="AR46" s="111"/>
      <c r="AS46" s="111"/>
      <c r="AT46" s="114" t="s">
        <v>139</v>
      </c>
      <c r="AU46" s="114" t="s">
        <v>1424</v>
      </c>
      <c r="AV46" s="114"/>
      <c r="AW46" s="111"/>
      <c r="AX46" s="111"/>
      <c r="AY46" s="114" t="s">
        <v>139</v>
      </c>
      <c r="AZ46" s="114"/>
      <c r="BA46" s="114"/>
      <c r="BB46" s="111"/>
      <c r="BC46" s="111"/>
      <c r="BD46" s="114"/>
      <c r="BE46" s="114"/>
      <c r="BF46" s="114"/>
      <c r="BG46" s="111"/>
      <c r="BH46" s="111"/>
      <c r="BI46" s="111"/>
      <c r="BJ46" s="111"/>
      <c r="BK46" s="111"/>
      <c r="BL46" s="112"/>
      <c r="BM46" s="112"/>
      <c r="BN46" s="112"/>
    </row>
    <row r="47" spans="1:66" x14ac:dyDescent="0.25">
      <c r="A47" s="114">
        <v>32</v>
      </c>
      <c r="B47" s="62" t="s">
        <v>1425</v>
      </c>
      <c r="C47" s="63" t="s">
        <v>1426</v>
      </c>
      <c r="D47" s="69" t="s">
        <v>1427</v>
      </c>
      <c r="E47" s="70" t="s">
        <v>1428</v>
      </c>
      <c r="F47" s="111"/>
      <c r="G47" s="111"/>
      <c r="H47" s="111"/>
      <c r="I47" s="111"/>
      <c r="J47" s="66" t="s">
        <v>1426</v>
      </c>
      <c r="K47" s="111"/>
      <c r="L47" s="111"/>
      <c r="M47" s="112" t="s">
        <v>1215</v>
      </c>
      <c r="N47" s="111"/>
      <c r="O47" s="111"/>
      <c r="P47" s="111"/>
      <c r="Q47" s="111"/>
      <c r="R47" s="111"/>
      <c r="S47" s="111"/>
      <c r="T47" s="115" t="s">
        <v>1216</v>
      </c>
      <c r="U47" s="111"/>
      <c r="V47" s="111"/>
      <c r="W47" s="111"/>
      <c r="X47" s="111"/>
      <c r="Y47" s="111"/>
      <c r="Z47" s="111"/>
      <c r="AA47" s="111"/>
      <c r="AB47" s="111"/>
      <c r="AC47" s="111"/>
      <c r="AD47" s="111"/>
      <c r="AE47" s="111"/>
      <c r="AF47" s="122">
        <v>3</v>
      </c>
      <c r="AG47" s="111"/>
      <c r="AH47" s="111"/>
      <c r="AI47" s="67">
        <v>40903</v>
      </c>
      <c r="AJ47" s="68">
        <v>1</v>
      </c>
      <c r="AK47" s="117" t="s">
        <v>1429</v>
      </c>
      <c r="AL47" s="123">
        <v>111712587</v>
      </c>
      <c r="AM47" s="111"/>
      <c r="AN47" s="111"/>
      <c r="AO47" s="114" t="s">
        <v>213</v>
      </c>
      <c r="AP47" s="114" t="s">
        <v>1430</v>
      </c>
      <c r="AQ47" s="114"/>
      <c r="AR47" s="111"/>
      <c r="AS47" s="111"/>
      <c r="AT47" s="114" t="s">
        <v>139</v>
      </c>
      <c r="AU47" s="114"/>
      <c r="AV47" s="114"/>
      <c r="AW47" s="111"/>
      <c r="AX47" s="111"/>
      <c r="AY47" s="114"/>
      <c r="AZ47" s="114"/>
      <c r="BA47" s="114"/>
      <c r="BB47" s="111"/>
      <c r="BC47" s="111"/>
      <c r="BD47" s="114"/>
      <c r="BE47" s="114"/>
      <c r="BF47" s="114"/>
      <c r="BG47" s="111"/>
      <c r="BH47" s="111"/>
      <c r="BI47" s="111"/>
      <c r="BJ47" s="111"/>
      <c r="BK47" s="111"/>
      <c r="BL47" s="112"/>
      <c r="BM47" s="112"/>
      <c r="BN47" s="112"/>
    </row>
    <row r="48" spans="1:66" x14ac:dyDescent="0.25">
      <c r="A48" s="114">
        <v>33</v>
      </c>
      <c r="B48" s="62" t="s">
        <v>1431</v>
      </c>
      <c r="C48" s="63" t="s">
        <v>1252</v>
      </c>
      <c r="D48" s="69" t="s">
        <v>1432</v>
      </c>
      <c r="E48" s="70" t="s">
        <v>1433</v>
      </c>
      <c r="F48" s="111"/>
      <c r="G48" s="111"/>
      <c r="H48" s="111"/>
      <c r="I48" s="111"/>
      <c r="J48" s="66" t="s">
        <v>1252</v>
      </c>
      <c r="K48" s="111"/>
      <c r="L48" s="111"/>
      <c r="M48" s="112" t="s">
        <v>1215</v>
      </c>
      <c r="N48" s="111"/>
      <c r="O48" s="111"/>
      <c r="P48" s="111"/>
      <c r="Q48" s="111"/>
      <c r="R48" s="111"/>
      <c r="S48" s="111"/>
      <c r="T48" s="115" t="s">
        <v>1216</v>
      </c>
      <c r="U48" s="111"/>
      <c r="V48" s="111"/>
      <c r="W48" s="111"/>
      <c r="X48" s="111"/>
      <c r="Y48" s="111"/>
      <c r="Z48" s="111"/>
      <c r="AA48" s="111"/>
      <c r="AB48" s="111"/>
      <c r="AC48" s="111"/>
      <c r="AD48" s="111"/>
      <c r="AE48" s="111"/>
      <c r="AF48" s="122">
        <v>3</v>
      </c>
      <c r="AG48" s="111"/>
      <c r="AH48" s="111"/>
      <c r="AI48" s="67">
        <v>40911</v>
      </c>
      <c r="AJ48" s="68">
        <v>1</v>
      </c>
      <c r="AK48" s="114" t="s">
        <v>1434</v>
      </c>
      <c r="AL48" s="123">
        <v>162597693</v>
      </c>
      <c r="AM48" s="111"/>
      <c r="AN48" s="111"/>
      <c r="AO48" s="114" t="s">
        <v>213</v>
      </c>
      <c r="AP48" s="114" t="s">
        <v>1435</v>
      </c>
      <c r="AQ48" s="114"/>
      <c r="AR48" s="111"/>
      <c r="AS48" s="111"/>
      <c r="AT48" s="114"/>
      <c r="AU48" s="114"/>
      <c r="AV48" s="114"/>
      <c r="AW48" s="111"/>
      <c r="AX48" s="111"/>
      <c r="AY48" s="114"/>
      <c r="AZ48" s="114"/>
      <c r="BA48" s="114"/>
      <c r="BB48" s="111"/>
      <c r="BC48" s="111"/>
      <c r="BD48" s="114"/>
      <c r="BE48" s="114"/>
      <c r="BF48" s="114"/>
      <c r="BG48" s="111"/>
      <c r="BH48" s="111"/>
      <c r="BI48" s="111"/>
      <c r="BJ48" s="111"/>
      <c r="BK48" s="111"/>
      <c r="BL48" s="112"/>
      <c r="BM48" s="112"/>
      <c r="BN48" s="112"/>
    </row>
    <row r="49" spans="1:66" x14ac:dyDescent="0.25">
      <c r="A49" s="114">
        <v>34</v>
      </c>
      <c r="B49" s="62" t="s">
        <v>1436</v>
      </c>
      <c r="C49" s="63" t="s">
        <v>1437</v>
      </c>
      <c r="D49" s="69" t="s">
        <v>1438</v>
      </c>
      <c r="E49" s="70" t="s">
        <v>1439</v>
      </c>
      <c r="F49" s="111"/>
      <c r="G49" s="111"/>
      <c r="H49" s="111"/>
      <c r="I49" s="111"/>
      <c r="J49" s="66" t="s">
        <v>1437</v>
      </c>
      <c r="K49" s="111"/>
      <c r="L49" s="111"/>
      <c r="M49" s="112" t="s">
        <v>1215</v>
      </c>
      <c r="N49" s="111"/>
      <c r="O49" s="111"/>
      <c r="P49" s="111"/>
      <c r="Q49" s="111"/>
      <c r="R49" s="111"/>
      <c r="S49" s="111"/>
      <c r="T49" s="115" t="s">
        <v>1216</v>
      </c>
      <c r="U49" s="111"/>
      <c r="V49" s="111"/>
      <c r="W49" s="111"/>
      <c r="X49" s="111"/>
      <c r="Y49" s="111"/>
      <c r="Z49" s="111"/>
      <c r="AA49" s="111"/>
      <c r="AB49" s="111"/>
      <c r="AC49" s="111"/>
      <c r="AD49" s="111"/>
      <c r="AE49" s="111"/>
      <c r="AF49" s="122">
        <v>4</v>
      </c>
      <c r="AG49" s="111"/>
      <c r="AH49" s="111"/>
      <c r="AI49" s="67">
        <v>40913</v>
      </c>
      <c r="AJ49" s="68">
        <v>1</v>
      </c>
      <c r="AK49" s="117" t="s">
        <v>1440</v>
      </c>
      <c r="AL49" s="118">
        <v>151141400</v>
      </c>
      <c r="AM49" s="111"/>
      <c r="AN49" s="111"/>
      <c r="AO49" s="114" t="s">
        <v>137</v>
      </c>
      <c r="AP49" s="114" t="s">
        <v>1441</v>
      </c>
      <c r="AQ49" s="114"/>
      <c r="AR49" s="111"/>
      <c r="AS49" s="111"/>
      <c r="AT49" s="114" t="s">
        <v>139</v>
      </c>
      <c r="AU49" s="114" t="s">
        <v>1442</v>
      </c>
      <c r="AV49" s="114"/>
      <c r="AW49" s="111"/>
      <c r="AX49" s="111"/>
      <c r="AY49" s="114" t="s">
        <v>139</v>
      </c>
      <c r="AZ49" s="114"/>
      <c r="BA49" s="114"/>
      <c r="BB49" s="111"/>
      <c r="BC49" s="111"/>
      <c r="BD49" s="114"/>
      <c r="BE49" s="114"/>
      <c r="BF49" s="114"/>
      <c r="BG49" s="111"/>
      <c r="BH49" s="111"/>
      <c r="BI49" s="111"/>
      <c r="BJ49" s="111"/>
      <c r="BK49" s="111"/>
      <c r="BL49" s="112"/>
      <c r="BM49" s="112"/>
      <c r="BN49" s="112"/>
    </row>
    <row r="50" spans="1:66" ht="31.5" x14ac:dyDescent="0.25">
      <c r="A50" s="114">
        <v>35</v>
      </c>
      <c r="B50" s="62" t="s">
        <v>1443</v>
      </c>
      <c r="C50" s="63" t="s">
        <v>1444</v>
      </c>
      <c r="D50" s="69" t="s">
        <v>1445</v>
      </c>
      <c r="E50" s="70" t="s">
        <v>1446</v>
      </c>
      <c r="F50" s="111"/>
      <c r="G50" s="111"/>
      <c r="H50" s="111"/>
      <c r="I50" s="111"/>
      <c r="J50" s="66" t="s">
        <v>1444</v>
      </c>
      <c r="K50" s="111"/>
      <c r="L50" s="111"/>
      <c r="M50" s="112" t="s">
        <v>1215</v>
      </c>
      <c r="N50" s="111"/>
      <c r="O50" s="111"/>
      <c r="P50" s="111"/>
      <c r="Q50" s="111"/>
      <c r="R50" s="111"/>
      <c r="S50" s="111"/>
      <c r="T50" s="115" t="s">
        <v>1216</v>
      </c>
      <c r="U50" s="111"/>
      <c r="V50" s="111"/>
      <c r="W50" s="111"/>
      <c r="X50" s="111"/>
      <c r="Y50" s="111"/>
      <c r="Z50" s="111"/>
      <c r="AA50" s="111"/>
      <c r="AB50" s="111"/>
      <c r="AC50" s="111"/>
      <c r="AD50" s="111"/>
      <c r="AE50" s="111"/>
      <c r="AF50" s="122">
        <v>2</v>
      </c>
      <c r="AG50" s="111"/>
      <c r="AH50" s="111"/>
      <c r="AI50" s="67">
        <v>40911</v>
      </c>
      <c r="AJ50" s="68">
        <v>1</v>
      </c>
      <c r="AK50" s="114" t="s">
        <v>1447</v>
      </c>
      <c r="AL50" s="123" t="s">
        <v>1448</v>
      </c>
      <c r="AM50" s="111"/>
      <c r="AN50" s="111"/>
      <c r="AO50" s="114" t="s">
        <v>213</v>
      </c>
      <c r="AP50" s="114"/>
      <c r="AQ50" s="114"/>
      <c r="AR50" s="111"/>
      <c r="AS50" s="111"/>
      <c r="AT50" s="114"/>
      <c r="AU50" s="114"/>
      <c r="AV50" s="114"/>
      <c r="AW50" s="111"/>
      <c r="AX50" s="111"/>
      <c r="AY50" s="114"/>
      <c r="AZ50" s="114"/>
      <c r="BA50" s="114"/>
      <c r="BB50" s="111"/>
      <c r="BC50" s="111"/>
      <c r="BD50" s="114"/>
      <c r="BE50" s="114"/>
      <c r="BF50" s="114"/>
      <c r="BG50" s="111"/>
      <c r="BH50" s="111"/>
      <c r="BI50" s="111"/>
      <c r="BJ50" s="111"/>
      <c r="BK50" s="111"/>
      <c r="BL50" s="112"/>
      <c r="BM50" s="112"/>
      <c r="BN50" s="112"/>
    </row>
    <row r="51" spans="1:66" x14ac:dyDescent="0.25">
      <c r="A51" s="114">
        <v>36</v>
      </c>
      <c r="B51" s="62" t="s">
        <v>1449</v>
      </c>
      <c r="C51" s="63" t="s">
        <v>1450</v>
      </c>
      <c r="D51" s="69" t="s">
        <v>1451</v>
      </c>
      <c r="E51" s="70" t="s">
        <v>1452</v>
      </c>
      <c r="F51" s="111"/>
      <c r="G51" s="111"/>
      <c r="H51" s="111"/>
      <c r="I51" s="111"/>
      <c r="J51" s="66" t="s">
        <v>1450</v>
      </c>
      <c r="K51" s="111"/>
      <c r="L51" s="111"/>
      <c r="M51" s="112" t="s">
        <v>1215</v>
      </c>
      <c r="N51" s="111"/>
      <c r="O51" s="111"/>
      <c r="P51" s="111"/>
      <c r="Q51" s="111"/>
      <c r="R51" s="111"/>
      <c r="S51" s="111"/>
      <c r="T51" s="115" t="s">
        <v>1216</v>
      </c>
      <c r="U51" s="111"/>
      <c r="V51" s="111"/>
      <c r="W51" s="111"/>
      <c r="X51" s="111"/>
      <c r="Y51" s="111"/>
      <c r="Z51" s="111"/>
      <c r="AA51" s="111"/>
      <c r="AB51" s="111"/>
      <c r="AC51" s="111"/>
      <c r="AD51" s="111"/>
      <c r="AE51" s="111"/>
      <c r="AF51" s="122">
        <v>2</v>
      </c>
      <c r="AG51" s="111"/>
      <c r="AH51" s="111"/>
      <c r="AI51" s="67">
        <v>40911</v>
      </c>
      <c r="AJ51" s="68"/>
      <c r="AK51" s="117" t="s">
        <v>1453</v>
      </c>
      <c r="AL51" s="118" t="s">
        <v>1454</v>
      </c>
      <c r="AM51" s="111"/>
      <c r="AN51" s="111"/>
      <c r="AO51" s="114" t="s">
        <v>213</v>
      </c>
      <c r="AP51" s="114"/>
      <c r="AQ51" s="121"/>
      <c r="AR51" s="111"/>
      <c r="AS51" s="111"/>
      <c r="AT51" s="114"/>
      <c r="AU51" s="114"/>
      <c r="AV51" s="114"/>
      <c r="AW51" s="111"/>
      <c r="AX51" s="111"/>
      <c r="AY51" s="114"/>
      <c r="AZ51" s="114"/>
      <c r="BA51" s="114"/>
      <c r="BB51" s="111"/>
      <c r="BC51" s="111"/>
      <c r="BD51" s="114"/>
      <c r="BE51" s="114"/>
      <c r="BF51" s="114"/>
      <c r="BG51" s="111"/>
      <c r="BH51" s="111"/>
      <c r="BI51" s="111"/>
      <c r="BJ51" s="111"/>
      <c r="BK51" s="111"/>
      <c r="BL51" s="112"/>
      <c r="BM51" s="112"/>
      <c r="BN51" s="112"/>
    </row>
    <row r="52" spans="1:66" x14ac:dyDescent="0.25">
      <c r="A52" s="114">
        <v>37</v>
      </c>
      <c r="B52" s="62" t="s">
        <v>1455</v>
      </c>
      <c r="C52" s="63" t="s">
        <v>1456</v>
      </c>
      <c r="D52" s="69" t="s">
        <v>1457</v>
      </c>
      <c r="E52" s="70" t="s">
        <v>1458</v>
      </c>
      <c r="F52" s="111"/>
      <c r="G52" s="111"/>
      <c r="H52" s="111"/>
      <c r="I52" s="111"/>
      <c r="J52" s="66" t="s">
        <v>1456</v>
      </c>
      <c r="K52" s="111"/>
      <c r="L52" s="111"/>
      <c r="M52" s="112" t="s">
        <v>1215</v>
      </c>
      <c r="N52" s="111"/>
      <c r="O52" s="111"/>
      <c r="P52" s="111"/>
      <c r="Q52" s="111"/>
      <c r="R52" s="111"/>
      <c r="S52" s="111"/>
      <c r="T52" s="115" t="s">
        <v>1216</v>
      </c>
      <c r="U52" s="111"/>
      <c r="V52" s="111"/>
      <c r="W52" s="111"/>
      <c r="X52" s="111"/>
      <c r="Y52" s="111"/>
      <c r="Z52" s="111"/>
      <c r="AA52" s="111"/>
      <c r="AB52" s="111"/>
      <c r="AC52" s="111"/>
      <c r="AD52" s="111"/>
      <c r="AE52" s="111"/>
      <c r="AF52" s="122">
        <v>2</v>
      </c>
      <c r="AG52" s="111"/>
      <c r="AH52" s="111"/>
      <c r="AI52" s="67">
        <v>40911</v>
      </c>
      <c r="AJ52" s="68"/>
      <c r="AK52" s="114" t="s">
        <v>1459</v>
      </c>
      <c r="AL52" s="123">
        <v>151535285</v>
      </c>
      <c r="AM52" s="111"/>
      <c r="AN52" s="111"/>
      <c r="AO52" s="114" t="s">
        <v>213</v>
      </c>
      <c r="AP52" s="114"/>
      <c r="AQ52" s="114"/>
      <c r="AR52" s="111"/>
      <c r="AS52" s="111"/>
      <c r="AT52" s="114"/>
      <c r="AU52" s="114"/>
      <c r="AV52" s="114"/>
      <c r="AW52" s="111"/>
      <c r="AX52" s="111"/>
      <c r="AY52" s="114"/>
      <c r="AZ52" s="114"/>
      <c r="BA52" s="114"/>
      <c r="BB52" s="111"/>
      <c r="BC52" s="111"/>
      <c r="BD52" s="114"/>
      <c r="BE52" s="114"/>
      <c r="BF52" s="114"/>
      <c r="BG52" s="111"/>
      <c r="BH52" s="111"/>
      <c r="BI52" s="111"/>
      <c r="BJ52" s="111"/>
      <c r="BK52" s="111"/>
      <c r="BL52" s="112"/>
      <c r="BM52" s="112"/>
      <c r="BN52" s="112"/>
    </row>
    <row r="53" spans="1:66" x14ac:dyDescent="0.25">
      <c r="A53" s="114">
        <v>38</v>
      </c>
      <c r="B53" s="72" t="s">
        <v>1460</v>
      </c>
      <c r="C53" s="78" t="s">
        <v>1461</v>
      </c>
      <c r="D53" s="79" t="s">
        <v>1462</v>
      </c>
      <c r="E53" s="80" t="s">
        <v>1463</v>
      </c>
      <c r="F53" s="111"/>
      <c r="G53" s="111"/>
      <c r="H53" s="111"/>
      <c r="I53" s="111"/>
      <c r="J53" s="72" t="s">
        <v>1461</v>
      </c>
      <c r="K53" s="111"/>
      <c r="L53" s="111"/>
      <c r="M53" s="112" t="s">
        <v>1215</v>
      </c>
      <c r="N53" s="111"/>
      <c r="O53" s="111"/>
      <c r="P53" s="111"/>
      <c r="Q53" s="111"/>
      <c r="R53" s="111"/>
      <c r="S53" s="111"/>
      <c r="T53" s="115" t="s">
        <v>1216</v>
      </c>
      <c r="U53" s="111"/>
      <c r="V53" s="111"/>
      <c r="W53" s="111"/>
      <c r="X53" s="111"/>
      <c r="Y53" s="111"/>
      <c r="Z53" s="111"/>
      <c r="AA53" s="111"/>
      <c r="AB53" s="111"/>
      <c r="AC53" s="111"/>
      <c r="AD53" s="111"/>
      <c r="AE53" s="111"/>
      <c r="AF53" s="122">
        <v>3</v>
      </c>
      <c r="AG53" s="111"/>
      <c r="AH53" s="111"/>
      <c r="AI53" s="67">
        <v>40911</v>
      </c>
      <c r="AJ53" s="68">
        <v>1</v>
      </c>
      <c r="AK53" s="117" t="s">
        <v>1464</v>
      </c>
      <c r="AL53" s="118">
        <v>151161394</v>
      </c>
      <c r="AM53" s="111"/>
      <c r="AN53" s="111"/>
      <c r="AO53" s="114" t="s">
        <v>137</v>
      </c>
      <c r="AP53" s="114" t="s">
        <v>1465</v>
      </c>
      <c r="AQ53" s="114"/>
      <c r="AR53" s="111"/>
      <c r="AS53" s="111"/>
      <c r="AT53" s="114" t="s">
        <v>139</v>
      </c>
      <c r="AU53" s="114"/>
      <c r="AV53" s="114"/>
      <c r="AW53" s="111"/>
      <c r="AX53" s="111"/>
      <c r="AY53" s="114"/>
      <c r="AZ53" s="114"/>
      <c r="BA53" s="114"/>
      <c r="BB53" s="111"/>
      <c r="BC53" s="111"/>
      <c r="BD53" s="114"/>
      <c r="BE53" s="114"/>
      <c r="BF53" s="114"/>
      <c r="BG53" s="111"/>
      <c r="BH53" s="111"/>
      <c r="BI53" s="111"/>
      <c r="BJ53" s="111"/>
      <c r="BK53" s="111"/>
      <c r="BL53" s="112"/>
      <c r="BM53" s="112"/>
      <c r="BN53" s="112"/>
    </row>
    <row r="54" spans="1:66" x14ac:dyDescent="0.25">
      <c r="A54" s="114">
        <v>39</v>
      </c>
      <c r="B54" s="62" t="s">
        <v>1466</v>
      </c>
      <c r="C54" s="63" t="s">
        <v>1467</v>
      </c>
      <c r="D54" s="69" t="s">
        <v>1468</v>
      </c>
      <c r="E54" s="70" t="s">
        <v>1469</v>
      </c>
      <c r="F54" s="111"/>
      <c r="G54" s="111"/>
      <c r="H54" s="111"/>
      <c r="I54" s="111"/>
      <c r="J54" s="66" t="s">
        <v>1467</v>
      </c>
      <c r="K54" s="111"/>
      <c r="L54" s="111"/>
      <c r="M54" s="112" t="s">
        <v>1215</v>
      </c>
      <c r="N54" s="111"/>
      <c r="O54" s="111"/>
      <c r="P54" s="111"/>
      <c r="Q54" s="111"/>
      <c r="R54" s="111"/>
      <c r="S54" s="111"/>
      <c r="T54" s="115" t="s">
        <v>1216</v>
      </c>
      <c r="U54" s="111"/>
      <c r="V54" s="111"/>
      <c r="W54" s="111"/>
      <c r="X54" s="111"/>
      <c r="Y54" s="111"/>
      <c r="Z54" s="111"/>
      <c r="AA54" s="111"/>
      <c r="AB54" s="111"/>
      <c r="AC54" s="111"/>
      <c r="AD54" s="111"/>
      <c r="AE54" s="111"/>
      <c r="AF54" s="122">
        <v>3</v>
      </c>
      <c r="AG54" s="111"/>
      <c r="AH54" s="111"/>
      <c r="AI54" s="67">
        <v>40911</v>
      </c>
      <c r="AJ54" s="68"/>
      <c r="AK54" s="117" t="s">
        <v>1282</v>
      </c>
      <c r="AL54" s="118">
        <v>162568937</v>
      </c>
      <c r="AM54" s="111"/>
      <c r="AN54" s="111"/>
      <c r="AO54" s="114" t="s">
        <v>213</v>
      </c>
      <c r="AP54" s="114" t="s">
        <v>1470</v>
      </c>
      <c r="AQ54" s="114"/>
      <c r="AR54" s="111"/>
      <c r="AS54" s="111"/>
      <c r="AT54" s="114" t="s">
        <v>139</v>
      </c>
      <c r="AU54" s="114"/>
      <c r="AV54" s="114"/>
      <c r="AW54" s="111"/>
      <c r="AX54" s="111"/>
      <c r="AY54" s="114"/>
      <c r="AZ54" s="114"/>
      <c r="BA54" s="114"/>
      <c r="BB54" s="111"/>
      <c r="BC54" s="111"/>
      <c r="BD54" s="114"/>
      <c r="BE54" s="114"/>
      <c r="BF54" s="114"/>
      <c r="BG54" s="111"/>
      <c r="BH54" s="111"/>
      <c r="BI54" s="111"/>
      <c r="BJ54" s="111"/>
      <c r="BK54" s="111"/>
      <c r="BL54" s="112"/>
      <c r="BM54" s="112"/>
      <c r="BN54" s="112"/>
    </row>
    <row r="55" spans="1:66" x14ac:dyDescent="0.25">
      <c r="A55" s="114">
        <v>40</v>
      </c>
      <c r="B55" s="62" t="s">
        <v>1471</v>
      </c>
      <c r="C55" s="63" t="s">
        <v>1472</v>
      </c>
      <c r="D55" s="69" t="s">
        <v>1473</v>
      </c>
      <c r="E55" s="70" t="s">
        <v>1474</v>
      </c>
      <c r="F55" s="111"/>
      <c r="G55" s="111"/>
      <c r="H55" s="111"/>
      <c r="I55" s="111"/>
      <c r="J55" s="66" t="s">
        <v>1472</v>
      </c>
      <c r="K55" s="111"/>
      <c r="L55" s="111"/>
      <c r="M55" s="112" t="s">
        <v>1215</v>
      </c>
      <c r="N55" s="111"/>
      <c r="O55" s="111"/>
      <c r="P55" s="111"/>
      <c r="Q55" s="111"/>
      <c r="R55" s="111"/>
      <c r="S55" s="111"/>
      <c r="T55" s="115" t="s">
        <v>1216</v>
      </c>
      <c r="U55" s="111"/>
      <c r="V55" s="111"/>
      <c r="W55" s="111"/>
      <c r="X55" s="111"/>
      <c r="Y55" s="111"/>
      <c r="Z55" s="111"/>
      <c r="AA55" s="111"/>
      <c r="AB55" s="111"/>
      <c r="AC55" s="111"/>
      <c r="AD55" s="111"/>
      <c r="AE55" s="111"/>
      <c r="AF55" s="122">
        <v>3</v>
      </c>
      <c r="AG55" s="111"/>
      <c r="AH55" s="111"/>
      <c r="AI55" s="71">
        <v>40911</v>
      </c>
      <c r="AJ55" s="68">
        <v>1</v>
      </c>
      <c r="AK55" s="117" t="s">
        <v>1475</v>
      </c>
      <c r="AL55" s="123" t="s">
        <v>1476</v>
      </c>
      <c r="AM55" s="111"/>
      <c r="AN55" s="111"/>
      <c r="AO55" s="114" t="s">
        <v>213</v>
      </c>
      <c r="AP55" s="114" t="s">
        <v>1477</v>
      </c>
      <c r="AQ55" s="114"/>
      <c r="AR55" s="111"/>
      <c r="AS55" s="111"/>
      <c r="AT55" s="114" t="s">
        <v>139</v>
      </c>
      <c r="AU55" s="114"/>
      <c r="AV55" s="114"/>
      <c r="AW55" s="111"/>
      <c r="AX55" s="111"/>
      <c r="AY55" s="114"/>
      <c r="AZ55" s="114"/>
      <c r="BA55" s="114"/>
      <c r="BB55" s="111"/>
      <c r="BC55" s="111"/>
      <c r="BD55" s="114"/>
      <c r="BE55" s="114"/>
      <c r="BF55" s="114"/>
      <c r="BG55" s="111"/>
      <c r="BH55" s="111"/>
      <c r="BI55" s="111"/>
      <c r="BJ55" s="111"/>
      <c r="BK55" s="111"/>
      <c r="BL55" s="112"/>
      <c r="BM55" s="112"/>
      <c r="BN55" s="112"/>
    </row>
    <row r="56" spans="1:66" x14ac:dyDescent="0.25">
      <c r="A56" s="114">
        <v>41</v>
      </c>
      <c r="B56" s="62" t="s">
        <v>1478</v>
      </c>
      <c r="C56" s="63" t="s">
        <v>1479</v>
      </c>
      <c r="D56" s="69" t="s">
        <v>1480</v>
      </c>
      <c r="E56" s="70" t="s">
        <v>1481</v>
      </c>
      <c r="F56" s="111"/>
      <c r="G56" s="111"/>
      <c r="H56" s="111"/>
      <c r="I56" s="111"/>
      <c r="J56" s="66" t="s">
        <v>1479</v>
      </c>
      <c r="K56" s="111"/>
      <c r="L56" s="111"/>
      <c r="M56" s="112" t="s">
        <v>1215</v>
      </c>
      <c r="N56" s="111"/>
      <c r="O56" s="111"/>
      <c r="P56" s="111"/>
      <c r="Q56" s="111"/>
      <c r="R56" s="111"/>
      <c r="S56" s="111"/>
      <c r="T56" s="115" t="s">
        <v>1216</v>
      </c>
      <c r="U56" s="111"/>
      <c r="V56" s="111"/>
      <c r="W56" s="111"/>
      <c r="X56" s="111"/>
      <c r="Y56" s="111"/>
      <c r="Z56" s="111"/>
      <c r="AA56" s="111"/>
      <c r="AB56" s="111"/>
      <c r="AC56" s="111"/>
      <c r="AD56" s="111"/>
      <c r="AE56" s="111"/>
      <c r="AF56" s="122">
        <v>2</v>
      </c>
      <c r="AG56" s="111"/>
      <c r="AH56" s="111"/>
      <c r="AI56" s="81">
        <v>40905</v>
      </c>
      <c r="AJ56" s="68">
        <v>1</v>
      </c>
      <c r="AK56" s="117" t="s">
        <v>451</v>
      </c>
      <c r="AL56" s="118" t="s">
        <v>1482</v>
      </c>
      <c r="AM56" s="111"/>
      <c r="AN56" s="111"/>
      <c r="AO56" s="114" t="s">
        <v>213</v>
      </c>
      <c r="AP56" s="114"/>
      <c r="AQ56" s="114"/>
      <c r="AR56" s="111"/>
      <c r="AS56" s="111"/>
      <c r="AT56" s="114"/>
      <c r="AU56" s="114"/>
      <c r="AV56" s="114"/>
      <c r="AW56" s="111"/>
      <c r="AX56" s="111"/>
      <c r="AY56" s="114"/>
      <c r="AZ56" s="114"/>
      <c r="BA56" s="114"/>
      <c r="BB56" s="111"/>
      <c r="BC56" s="111"/>
      <c r="BD56" s="114"/>
      <c r="BE56" s="114"/>
      <c r="BF56" s="114"/>
      <c r="BG56" s="111"/>
      <c r="BH56" s="111"/>
      <c r="BI56" s="111"/>
      <c r="BJ56" s="111"/>
      <c r="BK56" s="111"/>
      <c r="BL56" s="112"/>
      <c r="BM56" s="112"/>
      <c r="BN56" s="112"/>
    </row>
    <row r="57" spans="1:66" x14ac:dyDescent="0.25">
      <c r="A57" s="114">
        <v>42</v>
      </c>
      <c r="B57" s="62" t="s">
        <v>1483</v>
      </c>
      <c r="C57" s="63" t="s">
        <v>1479</v>
      </c>
      <c r="D57" s="69" t="s">
        <v>1484</v>
      </c>
      <c r="E57" s="70" t="s">
        <v>1485</v>
      </c>
      <c r="F57" s="111"/>
      <c r="G57" s="111"/>
      <c r="H57" s="111"/>
      <c r="I57" s="111"/>
      <c r="J57" s="66" t="s">
        <v>1479</v>
      </c>
      <c r="K57" s="111"/>
      <c r="L57" s="111"/>
      <c r="M57" s="112" t="s">
        <v>1215</v>
      </c>
      <c r="N57" s="111"/>
      <c r="O57" s="111"/>
      <c r="P57" s="111"/>
      <c r="Q57" s="111"/>
      <c r="R57" s="111"/>
      <c r="S57" s="111"/>
      <c r="T57" s="115" t="s">
        <v>1216</v>
      </c>
      <c r="U57" s="111"/>
      <c r="V57" s="111"/>
      <c r="W57" s="111"/>
      <c r="X57" s="111"/>
      <c r="Y57" s="111"/>
      <c r="Z57" s="111"/>
      <c r="AA57" s="111"/>
      <c r="AB57" s="111"/>
      <c r="AC57" s="111"/>
      <c r="AD57" s="111"/>
      <c r="AE57" s="111"/>
      <c r="AF57" s="122">
        <v>2</v>
      </c>
      <c r="AG57" s="111"/>
      <c r="AH57" s="111"/>
      <c r="AI57" s="81">
        <v>40905</v>
      </c>
      <c r="AJ57" s="68">
        <v>1</v>
      </c>
      <c r="AK57" s="114" t="s">
        <v>1486</v>
      </c>
      <c r="AL57" s="123">
        <v>111930793</v>
      </c>
      <c r="AM57" s="111"/>
      <c r="AN57" s="111"/>
      <c r="AO57" s="114" t="s">
        <v>213</v>
      </c>
      <c r="AP57" s="114"/>
      <c r="AQ57" s="114"/>
      <c r="AR57" s="111"/>
      <c r="AS57" s="111"/>
      <c r="AT57" s="114"/>
      <c r="AU57" s="114"/>
      <c r="AV57" s="114"/>
      <c r="AW57" s="111"/>
      <c r="AX57" s="111"/>
      <c r="AY57" s="114"/>
      <c r="AZ57" s="114"/>
      <c r="BA57" s="114"/>
      <c r="BB57" s="111"/>
      <c r="BC57" s="111"/>
      <c r="BD57" s="114"/>
      <c r="BE57" s="114"/>
      <c r="BF57" s="114"/>
      <c r="BG57" s="111"/>
      <c r="BH57" s="111"/>
      <c r="BI57" s="111"/>
      <c r="BJ57" s="111"/>
      <c r="BK57" s="111"/>
      <c r="BL57" s="112"/>
      <c r="BM57" s="112"/>
      <c r="BN57" s="112"/>
    </row>
    <row r="58" spans="1:66" x14ac:dyDescent="0.25">
      <c r="A58" s="114">
        <v>43</v>
      </c>
      <c r="B58" s="62" t="s">
        <v>1487</v>
      </c>
      <c r="C58" s="63" t="s">
        <v>1488</v>
      </c>
      <c r="D58" s="69" t="s">
        <v>1489</v>
      </c>
      <c r="E58" s="70" t="s">
        <v>1490</v>
      </c>
      <c r="F58" s="111"/>
      <c r="G58" s="111"/>
      <c r="H58" s="111"/>
      <c r="I58" s="111"/>
      <c r="J58" s="66" t="s">
        <v>1488</v>
      </c>
      <c r="K58" s="111"/>
      <c r="L58" s="111"/>
      <c r="M58" s="112" t="s">
        <v>1215</v>
      </c>
      <c r="N58" s="111"/>
      <c r="O58" s="111"/>
      <c r="P58" s="111"/>
      <c r="Q58" s="111"/>
      <c r="R58" s="111"/>
      <c r="S58" s="111"/>
      <c r="T58" s="115" t="s">
        <v>1216</v>
      </c>
      <c r="U58" s="111"/>
      <c r="V58" s="111"/>
      <c r="W58" s="111"/>
      <c r="X58" s="111"/>
      <c r="Y58" s="111"/>
      <c r="Z58" s="111"/>
      <c r="AA58" s="111"/>
      <c r="AB58" s="111"/>
      <c r="AC58" s="111"/>
      <c r="AD58" s="111"/>
      <c r="AE58" s="111"/>
      <c r="AF58" s="122">
        <v>3</v>
      </c>
      <c r="AG58" s="111"/>
      <c r="AH58" s="111"/>
      <c r="AI58" s="71">
        <v>40911</v>
      </c>
      <c r="AJ58" s="68">
        <v>1</v>
      </c>
      <c r="AK58" s="114" t="s">
        <v>1491</v>
      </c>
      <c r="AL58" s="118" t="s">
        <v>1492</v>
      </c>
      <c r="AM58" s="111"/>
      <c r="AN58" s="111"/>
      <c r="AO58" s="114" t="s">
        <v>213</v>
      </c>
      <c r="AP58" s="114" t="s">
        <v>1493</v>
      </c>
      <c r="AQ58" s="114"/>
      <c r="AR58" s="111"/>
      <c r="AS58" s="111"/>
      <c r="AT58" s="114" t="s">
        <v>139</v>
      </c>
      <c r="AU58" s="114"/>
      <c r="AV58" s="114"/>
      <c r="AW58" s="111"/>
      <c r="AX58" s="111"/>
      <c r="AY58" s="114"/>
      <c r="AZ58" s="114"/>
      <c r="BA58" s="114"/>
      <c r="BB58" s="111"/>
      <c r="BC58" s="111"/>
      <c r="BD58" s="114"/>
      <c r="BE58" s="114"/>
      <c r="BF58" s="114"/>
      <c r="BG58" s="111"/>
      <c r="BH58" s="111"/>
      <c r="BI58" s="111"/>
      <c r="BJ58" s="111"/>
      <c r="BK58" s="111"/>
      <c r="BL58" s="112"/>
      <c r="BM58" s="112"/>
      <c r="BN58" s="112"/>
    </row>
    <row r="59" spans="1:66" x14ac:dyDescent="0.25">
      <c r="A59" s="114">
        <v>44</v>
      </c>
      <c r="B59" s="62" t="s">
        <v>1494</v>
      </c>
      <c r="C59" s="63" t="s">
        <v>1495</v>
      </c>
      <c r="D59" s="69" t="s">
        <v>1496</v>
      </c>
      <c r="E59" s="70" t="s">
        <v>1497</v>
      </c>
      <c r="F59" s="111"/>
      <c r="G59" s="111"/>
      <c r="H59" s="111"/>
      <c r="I59" s="111"/>
      <c r="J59" s="66" t="s">
        <v>1495</v>
      </c>
      <c r="K59" s="111"/>
      <c r="L59" s="111"/>
      <c r="M59" s="112" t="s">
        <v>1215</v>
      </c>
      <c r="N59" s="111"/>
      <c r="O59" s="111"/>
      <c r="P59" s="111"/>
      <c r="Q59" s="111"/>
      <c r="R59" s="111"/>
      <c r="S59" s="111"/>
      <c r="T59" s="115" t="s">
        <v>1216</v>
      </c>
      <c r="U59" s="111"/>
      <c r="V59" s="111"/>
      <c r="W59" s="111"/>
      <c r="X59" s="111"/>
      <c r="Y59" s="111"/>
      <c r="Z59" s="111"/>
      <c r="AA59" s="111"/>
      <c r="AB59" s="111"/>
      <c r="AC59" s="111"/>
      <c r="AD59" s="111"/>
      <c r="AE59" s="111"/>
      <c r="AF59" s="122">
        <v>3</v>
      </c>
      <c r="AG59" s="111"/>
      <c r="AH59" s="111"/>
      <c r="AI59" s="71">
        <v>40903</v>
      </c>
      <c r="AJ59" s="68">
        <v>1</v>
      </c>
      <c r="AK59" s="117" t="s">
        <v>1498</v>
      </c>
      <c r="AL59" s="118" t="s">
        <v>1499</v>
      </c>
      <c r="AM59" s="111"/>
      <c r="AN59" s="111"/>
      <c r="AO59" s="114" t="s">
        <v>213</v>
      </c>
      <c r="AP59" s="114" t="s">
        <v>1500</v>
      </c>
      <c r="AQ59" s="114"/>
      <c r="AR59" s="111"/>
      <c r="AS59" s="111"/>
      <c r="AT59" s="114" t="s">
        <v>139</v>
      </c>
      <c r="AU59" s="114"/>
      <c r="AV59" s="114"/>
      <c r="AW59" s="111"/>
      <c r="AX59" s="111"/>
      <c r="AY59" s="114"/>
      <c r="AZ59" s="114"/>
      <c r="BA59" s="114"/>
      <c r="BB59" s="111"/>
      <c r="BC59" s="111"/>
      <c r="BD59" s="114"/>
      <c r="BE59" s="114"/>
      <c r="BF59" s="114"/>
      <c r="BG59" s="111"/>
      <c r="BH59" s="111"/>
      <c r="BI59" s="111"/>
      <c r="BJ59" s="111"/>
      <c r="BK59" s="111"/>
      <c r="BL59" s="112"/>
      <c r="BM59" s="112"/>
      <c r="BN59" s="112"/>
    </row>
    <row r="60" spans="1:66" x14ac:dyDescent="0.25">
      <c r="A60" s="114">
        <v>45</v>
      </c>
      <c r="B60" s="62" t="s">
        <v>1501</v>
      </c>
      <c r="C60" s="63" t="s">
        <v>1502</v>
      </c>
      <c r="D60" s="69" t="s">
        <v>1503</v>
      </c>
      <c r="E60" s="70" t="s">
        <v>1504</v>
      </c>
      <c r="F60" s="111"/>
      <c r="G60" s="111"/>
      <c r="H60" s="111"/>
      <c r="I60" s="111"/>
      <c r="J60" s="66" t="s">
        <v>1502</v>
      </c>
      <c r="K60" s="111"/>
      <c r="L60" s="111"/>
      <c r="M60" s="112" t="s">
        <v>1215</v>
      </c>
      <c r="N60" s="111"/>
      <c r="O60" s="111"/>
      <c r="P60" s="111"/>
      <c r="Q60" s="111"/>
      <c r="R60" s="111"/>
      <c r="S60" s="111"/>
      <c r="T60" s="115" t="s">
        <v>1216</v>
      </c>
      <c r="U60" s="111"/>
      <c r="V60" s="111"/>
      <c r="W60" s="111"/>
      <c r="X60" s="111"/>
      <c r="Y60" s="111"/>
      <c r="Z60" s="111"/>
      <c r="AA60" s="111"/>
      <c r="AB60" s="111"/>
      <c r="AC60" s="111"/>
      <c r="AD60" s="111"/>
      <c r="AE60" s="111"/>
      <c r="AF60" s="122">
        <v>3</v>
      </c>
      <c r="AG60" s="111"/>
      <c r="AH60" s="111"/>
      <c r="AI60" s="71">
        <v>40911</v>
      </c>
      <c r="AJ60" s="68">
        <v>1</v>
      </c>
      <c r="AK60" s="125" t="s">
        <v>1505</v>
      </c>
      <c r="AL60" s="123">
        <v>150745182</v>
      </c>
      <c r="AM60" s="111"/>
      <c r="AN60" s="111"/>
      <c r="AO60" s="114" t="s">
        <v>213</v>
      </c>
      <c r="AP60" s="114" t="s">
        <v>1506</v>
      </c>
      <c r="AQ60" s="114">
        <v>150017094</v>
      </c>
      <c r="AR60" s="111"/>
      <c r="AS60" s="111"/>
      <c r="AT60" s="114" t="s">
        <v>139</v>
      </c>
      <c r="AU60" s="114"/>
      <c r="AV60" s="114"/>
      <c r="AW60" s="111"/>
      <c r="AX60" s="111"/>
      <c r="AY60" s="114"/>
      <c r="AZ60" s="114"/>
      <c r="BA60" s="114"/>
      <c r="BB60" s="111"/>
      <c r="BC60" s="111"/>
      <c r="BD60" s="114"/>
      <c r="BE60" s="114"/>
      <c r="BF60" s="114"/>
      <c r="BG60" s="111"/>
      <c r="BH60" s="111"/>
      <c r="BI60" s="111"/>
      <c r="BJ60" s="111"/>
      <c r="BK60" s="111"/>
      <c r="BL60" s="112"/>
      <c r="BM60" s="112"/>
      <c r="BN60" s="112"/>
    </row>
    <row r="61" spans="1:66" x14ac:dyDescent="0.25">
      <c r="A61" s="114">
        <v>46</v>
      </c>
      <c r="B61" s="72" t="s">
        <v>1507</v>
      </c>
      <c r="C61" s="78" t="s">
        <v>1508</v>
      </c>
      <c r="D61" s="79" t="s">
        <v>1509</v>
      </c>
      <c r="E61" s="80" t="s">
        <v>1510</v>
      </c>
      <c r="F61" s="111"/>
      <c r="G61" s="111"/>
      <c r="H61" s="111"/>
      <c r="I61" s="111"/>
      <c r="J61" s="72" t="s">
        <v>1508</v>
      </c>
      <c r="K61" s="111"/>
      <c r="L61" s="111"/>
      <c r="M61" s="112" t="s">
        <v>1215</v>
      </c>
      <c r="N61" s="111"/>
      <c r="O61" s="111"/>
      <c r="P61" s="111"/>
      <c r="Q61" s="111"/>
      <c r="R61" s="111"/>
      <c r="S61" s="111"/>
      <c r="T61" s="115" t="s">
        <v>1216</v>
      </c>
      <c r="U61" s="111"/>
      <c r="V61" s="111"/>
      <c r="W61" s="111"/>
      <c r="X61" s="111"/>
      <c r="Y61" s="111"/>
      <c r="Z61" s="111"/>
      <c r="AA61" s="111"/>
      <c r="AB61" s="111"/>
      <c r="AC61" s="111"/>
      <c r="AD61" s="111"/>
      <c r="AE61" s="111"/>
      <c r="AF61" s="122">
        <v>4</v>
      </c>
      <c r="AG61" s="111"/>
      <c r="AH61" s="111"/>
      <c r="AI61" s="71">
        <v>40989</v>
      </c>
      <c r="AJ61" s="68">
        <v>1</v>
      </c>
      <c r="AK61" s="114" t="s">
        <v>1511</v>
      </c>
      <c r="AL61" s="123">
        <v>111421370</v>
      </c>
      <c r="AM61" s="111"/>
      <c r="AN61" s="111"/>
      <c r="AO61" s="114" t="s">
        <v>213</v>
      </c>
      <c r="AP61" s="114" t="s">
        <v>1512</v>
      </c>
      <c r="AQ61" s="114"/>
      <c r="AR61" s="111"/>
      <c r="AS61" s="111"/>
      <c r="AT61" s="114" t="s">
        <v>139</v>
      </c>
      <c r="AU61" s="114" t="s">
        <v>1513</v>
      </c>
      <c r="AV61" s="114"/>
      <c r="AW61" s="111"/>
      <c r="AX61" s="111"/>
      <c r="AY61" s="114" t="s">
        <v>139</v>
      </c>
      <c r="AZ61" s="114"/>
      <c r="BA61" s="114"/>
      <c r="BB61" s="111"/>
      <c r="BC61" s="111"/>
      <c r="BD61" s="114"/>
      <c r="BE61" s="114"/>
      <c r="BF61" s="114"/>
      <c r="BG61" s="111"/>
      <c r="BH61" s="111"/>
      <c r="BI61" s="111"/>
      <c r="BJ61" s="111"/>
      <c r="BK61" s="111"/>
      <c r="BL61" s="112"/>
      <c r="BM61" s="112"/>
      <c r="BN61" s="112"/>
    </row>
    <row r="62" spans="1:66" x14ac:dyDescent="0.25">
      <c r="A62" s="114">
        <v>47</v>
      </c>
      <c r="B62" s="62" t="s">
        <v>1514</v>
      </c>
      <c r="C62" s="63" t="s">
        <v>1515</v>
      </c>
      <c r="D62" s="69" t="s">
        <v>1516</v>
      </c>
      <c r="E62" s="70" t="s">
        <v>1517</v>
      </c>
      <c r="F62" s="111"/>
      <c r="G62" s="111"/>
      <c r="H62" s="111"/>
      <c r="I62" s="111"/>
      <c r="J62" s="66" t="s">
        <v>1515</v>
      </c>
      <c r="K62" s="111"/>
      <c r="L62" s="111"/>
      <c r="M62" s="112" t="s">
        <v>1215</v>
      </c>
      <c r="N62" s="111"/>
      <c r="O62" s="111"/>
      <c r="P62" s="111"/>
      <c r="Q62" s="111"/>
      <c r="R62" s="111"/>
      <c r="S62" s="111"/>
      <c r="T62" s="115" t="s">
        <v>1216</v>
      </c>
      <c r="U62" s="111"/>
      <c r="V62" s="111"/>
      <c r="W62" s="111"/>
      <c r="X62" s="111"/>
      <c r="Y62" s="111"/>
      <c r="Z62" s="111"/>
      <c r="AA62" s="111"/>
      <c r="AB62" s="111"/>
      <c r="AC62" s="111"/>
      <c r="AD62" s="111"/>
      <c r="AE62" s="111"/>
      <c r="AF62" s="122">
        <v>3</v>
      </c>
      <c r="AG62" s="111"/>
      <c r="AH62" s="111"/>
      <c r="AI62" s="81">
        <v>40903</v>
      </c>
      <c r="AJ62" s="68"/>
      <c r="AK62" s="117" t="s">
        <v>1518</v>
      </c>
      <c r="AL62" s="118" t="s">
        <v>1519</v>
      </c>
      <c r="AM62" s="111"/>
      <c r="AN62" s="111"/>
      <c r="AO62" s="114" t="s">
        <v>137</v>
      </c>
      <c r="AP62" s="114" t="s">
        <v>1520</v>
      </c>
      <c r="AQ62" s="114"/>
      <c r="AR62" s="111"/>
      <c r="AS62" s="111"/>
      <c r="AT62" s="114" t="s">
        <v>139</v>
      </c>
      <c r="AU62" s="114"/>
      <c r="AV62" s="114"/>
      <c r="AW62" s="111"/>
      <c r="AX62" s="111"/>
      <c r="AY62" s="114"/>
      <c r="AZ62" s="114"/>
      <c r="BA62" s="114"/>
      <c r="BB62" s="111"/>
      <c r="BC62" s="111"/>
      <c r="BD62" s="114"/>
      <c r="BE62" s="114"/>
      <c r="BF62" s="114"/>
      <c r="BG62" s="111"/>
      <c r="BH62" s="111"/>
      <c r="BI62" s="111"/>
      <c r="BJ62" s="111"/>
      <c r="BK62" s="111"/>
      <c r="BL62" s="112"/>
      <c r="BM62" s="112"/>
      <c r="BN62" s="112"/>
    </row>
    <row r="63" spans="1:66" x14ac:dyDescent="0.25">
      <c r="A63" s="114">
        <v>48</v>
      </c>
      <c r="B63" s="62" t="s">
        <v>1521</v>
      </c>
      <c r="C63" s="63" t="s">
        <v>1522</v>
      </c>
      <c r="D63" s="69" t="s">
        <v>1523</v>
      </c>
      <c r="E63" s="70" t="s">
        <v>1524</v>
      </c>
      <c r="F63" s="111"/>
      <c r="G63" s="111"/>
      <c r="H63" s="111"/>
      <c r="I63" s="111"/>
      <c r="J63" s="66" t="s">
        <v>1525</v>
      </c>
      <c r="K63" s="111"/>
      <c r="L63" s="111"/>
      <c r="M63" s="112" t="s">
        <v>1215</v>
      </c>
      <c r="N63" s="111"/>
      <c r="O63" s="111"/>
      <c r="P63" s="111"/>
      <c r="Q63" s="111"/>
      <c r="R63" s="111"/>
      <c r="S63" s="111"/>
      <c r="T63" s="115" t="s">
        <v>1216</v>
      </c>
      <c r="U63" s="111"/>
      <c r="V63" s="111"/>
      <c r="W63" s="111"/>
      <c r="X63" s="111"/>
      <c r="Y63" s="111"/>
      <c r="Z63" s="111"/>
      <c r="AA63" s="111"/>
      <c r="AB63" s="111"/>
      <c r="AC63" s="111"/>
      <c r="AD63" s="111"/>
      <c r="AE63" s="111"/>
      <c r="AF63" s="122">
        <v>4</v>
      </c>
      <c r="AG63" s="111"/>
      <c r="AH63" s="111"/>
      <c r="AI63" s="71">
        <v>40911</v>
      </c>
      <c r="AJ63" s="68"/>
      <c r="AK63" s="125" t="s">
        <v>1526</v>
      </c>
      <c r="AL63" s="118" t="s">
        <v>1527</v>
      </c>
      <c r="AM63" s="111"/>
      <c r="AN63" s="111"/>
      <c r="AO63" s="114" t="s">
        <v>137</v>
      </c>
      <c r="AP63" s="114" t="s">
        <v>1528</v>
      </c>
      <c r="AQ63" s="114"/>
      <c r="AR63" s="111"/>
      <c r="AS63" s="111"/>
      <c r="AT63" s="114" t="s">
        <v>139</v>
      </c>
      <c r="AU63" s="114" t="s">
        <v>1529</v>
      </c>
      <c r="AV63" s="114"/>
      <c r="AW63" s="111"/>
      <c r="AX63" s="111"/>
      <c r="AY63" s="114" t="s">
        <v>139</v>
      </c>
      <c r="AZ63" s="114"/>
      <c r="BA63" s="114"/>
      <c r="BB63" s="111"/>
      <c r="BC63" s="111"/>
      <c r="BD63" s="114"/>
      <c r="BE63" s="114"/>
      <c r="BF63" s="114"/>
      <c r="BG63" s="111"/>
      <c r="BH63" s="111"/>
      <c r="BI63" s="111"/>
      <c r="BJ63" s="111"/>
      <c r="BK63" s="111"/>
      <c r="BL63" s="112"/>
      <c r="BM63" s="112"/>
      <c r="BN63" s="112"/>
    </row>
    <row r="64" spans="1:66" x14ac:dyDescent="0.25">
      <c r="A64" s="114">
        <v>49</v>
      </c>
      <c r="B64" s="62" t="s">
        <v>1530</v>
      </c>
      <c r="C64" s="63" t="s">
        <v>1531</v>
      </c>
      <c r="D64" s="64" t="s">
        <v>1532</v>
      </c>
      <c r="E64" s="70" t="s">
        <v>1533</v>
      </c>
      <c r="F64" s="111"/>
      <c r="G64" s="111"/>
      <c r="H64" s="111"/>
      <c r="I64" s="111"/>
      <c r="J64" s="66" t="s">
        <v>1531</v>
      </c>
      <c r="K64" s="111"/>
      <c r="L64" s="111"/>
      <c r="M64" s="112" t="s">
        <v>1215</v>
      </c>
      <c r="N64" s="111"/>
      <c r="O64" s="111"/>
      <c r="P64" s="111"/>
      <c r="Q64" s="111"/>
      <c r="R64" s="111"/>
      <c r="S64" s="111"/>
      <c r="T64" s="115" t="s">
        <v>1216</v>
      </c>
      <c r="U64" s="111"/>
      <c r="V64" s="111"/>
      <c r="W64" s="111"/>
      <c r="X64" s="111"/>
      <c r="Y64" s="111"/>
      <c r="Z64" s="111"/>
      <c r="AA64" s="111"/>
      <c r="AB64" s="111"/>
      <c r="AC64" s="111"/>
      <c r="AD64" s="111"/>
      <c r="AE64" s="111"/>
      <c r="AF64" s="122">
        <v>4</v>
      </c>
      <c r="AG64" s="111"/>
      <c r="AH64" s="111"/>
      <c r="AI64" s="81">
        <v>40903</v>
      </c>
      <c r="AJ64" s="68">
        <v>1</v>
      </c>
      <c r="AK64" s="114" t="s">
        <v>1534</v>
      </c>
      <c r="AL64" s="123">
        <v>171600094</v>
      </c>
      <c r="AM64" s="111"/>
      <c r="AN64" s="111"/>
      <c r="AO64" s="114" t="s">
        <v>213</v>
      </c>
      <c r="AP64" s="114" t="s">
        <v>1535</v>
      </c>
      <c r="AQ64" s="114"/>
      <c r="AR64" s="111"/>
      <c r="AS64" s="111"/>
      <c r="AT64" s="114" t="s">
        <v>139</v>
      </c>
      <c r="AU64" s="114" t="s">
        <v>1536</v>
      </c>
      <c r="AV64" s="114"/>
      <c r="AW64" s="111"/>
      <c r="AX64" s="111"/>
      <c r="AY64" s="114" t="s">
        <v>139</v>
      </c>
      <c r="AZ64" s="114"/>
      <c r="BA64" s="114"/>
      <c r="BB64" s="111"/>
      <c r="BC64" s="111"/>
      <c r="BD64" s="114"/>
      <c r="BE64" s="114"/>
      <c r="BF64" s="114"/>
      <c r="BG64" s="111"/>
      <c r="BH64" s="111"/>
      <c r="BI64" s="111"/>
      <c r="BJ64" s="111"/>
      <c r="BK64" s="111"/>
      <c r="BL64" s="112"/>
      <c r="BM64" s="112"/>
      <c r="BN64" s="112"/>
    </row>
    <row r="65" spans="1:66" x14ac:dyDescent="0.25">
      <c r="A65" s="114">
        <v>50</v>
      </c>
      <c r="B65" s="62" t="s">
        <v>1537</v>
      </c>
      <c r="C65" s="63" t="s">
        <v>1538</v>
      </c>
      <c r="D65" s="69" t="s">
        <v>1539</v>
      </c>
      <c r="E65" s="70" t="s">
        <v>1540</v>
      </c>
      <c r="F65" s="111"/>
      <c r="G65" s="111"/>
      <c r="H65" s="111"/>
      <c r="I65" s="111"/>
      <c r="J65" s="66" t="s">
        <v>1538</v>
      </c>
      <c r="K65" s="111"/>
      <c r="L65" s="111"/>
      <c r="M65" s="112" t="s">
        <v>1215</v>
      </c>
      <c r="N65" s="111"/>
      <c r="O65" s="111"/>
      <c r="P65" s="111"/>
      <c r="Q65" s="111"/>
      <c r="R65" s="111"/>
      <c r="S65" s="111"/>
      <c r="T65" s="115" t="s">
        <v>1216</v>
      </c>
      <c r="U65" s="111"/>
      <c r="V65" s="111"/>
      <c r="W65" s="111"/>
      <c r="X65" s="111"/>
      <c r="Y65" s="111"/>
      <c r="Z65" s="111"/>
      <c r="AA65" s="111"/>
      <c r="AB65" s="111"/>
      <c r="AC65" s="111"/>
      <c r="AD65" s="111"/>
      <c r="AE65" s="111"/>
      <c r="AF65" s="122">
        <v>3</v>
      </c>
      <c r="AG65" s="111"/>
      <c r="AH65" s="111"/>
      <c r="AI65" s="71">
        <v>40911</v>
      </c>
      <c r="AJ65" s="68"/>
      <c r="AK65" s="117" t="s">
        <v>1541</v>
      </c>
      <c r="AL65" s="118">
        <v>151318828</v>
      </c>
      <c r="AM65" s="111"/>
      <c r="AN65" s="111"/>
      <c r="AO65" s="114" t="s">
        <v>137</v>
      </c>
      <c r="AP65" s="114" t="s">
        <v>1542</v>
      </c>
      <c r="AQ65" s="114"/>
      <c r="AR65" s="111"/>
      <c r="AS65" s="111"/>
      <c r="AT65" s="114" t="s">
        <v>139</v>
      </c>
      <c r="AU65" s="114"/>
      <c r="AV65" s="114"/>
      <c r="AW65" s="111"/>
      <c r="AX65" s="111"/>
      <c r="AY65" s="114"/>
      <c r="AZ65" s="114"/>
      <c r="BA65" s="114"/>
      <c r="BB65" s="111"/>
      <c r="BC65" s="111"/>
      <c r="BD65" s="114"/>
      <c r="BE65" s="114"/>
      <c r="BF65" s="114"/>
      <c r="BG65" s="111"/>
      <c r="BH65" s="111"/>
      <c r="BI65" s="111"/>
      <c r="BJ65" s="111"/>
      <c r="BK65" s="111"/>
      <c r="BL65" s="112"/>
      <c r="BM65" s="112"/>
      <c r="BN65" s="112"/>
    </row>
    <row r="66" spans="1:66" x14ac:dyDescent="0.25">
      <c r="A66" s="114">
        <v>51</v>
      </c>
      <c r="B66" s="72" t="s">
        <v>1543</v>
      </c>
      <c r="C66" s="74" t="s">
        <v>1544</v>
      </c>
      <c r="D66" s="69" t="s">
        <v>1545</v>
      </c>
      <c r="E66" s="76" t="s">
        <v>1546</v>
      </c>
      <c r="F66" s="111"/>
      <c r="G66" s="111"/>
      <c r="H66" s="111"/>
      <c r="I66" s="111"/>
      <c r="J66" s="75" t="s">
        <v>1544</v>
      </c>
      <c r="K66" s="111"/>
      <c r="L66" s="111"/>
      <c r="M66" s="112" t="s">
        <v>1215</v>
      </c>
      <c r="N66" s="111"/>
      <c r="O66" s="111"/>
      <c r="P66" s="111"/>
      <c r="Q66" s="111"/>
      <c r="R66" s="111"/>
      <c r="S66" s="111"/>
      <c r="T66" s="115" t="s">
        <v>1216</v>
      </c>
      <c r="U66" s="111"/>
      <c r="V66" s="111"/>
      <c r="W66" s="111"/>
      <c r="X66" s="111"/>
      <c r="Y66" s="111"/>
      <c r="Z66" s="111"/>
      <c r="AA66" s="111"/>
      <c r="AB66" s="111"/>
      <c r="AC66" s="111"/>
      <c r="AD66" s="111"/>
      <c r="AE66" s="111"/>
      <c r="AF66" s="122">
        <v>4</v>
      </c>
      <c r="AG66" s="111"/>
      <c r="AH66" s="111"/>
      <c r="AI66" s="71">
        <v>40977</v>
      </c>
      <c r="AJ66" s="68"/>
      <c r="AK66" s="125" t="s">
        <v>1547</v>
      </c>
      <c r="AL66" s="118" t="s">
        <v>1548</v>
      </c>
      <c r="AM66" s="111"/>
      <c r="AN66" s="111"/>
      <c r="AO66" s="114" t="s">
        <v>213</v>
      </c>
      <c r="AP66" s="114" t="s">
        <v>1549</v>
      </c>
      <c r="AQ66" s="114"/>
      <c r="AR66" s="111"/>
      <c r="AS66" s="111"/>
      <c r="AT66" s="114" t="s">
        <v>139</v>
      </c>
      <c r="AU66" s="114" t="s">
        <v>1550</v>
      </c>
      <c r="AV66" s="114"/>
      <c r="AW66" s="111"/>
      <c r="AX66" s="111"/>
      <c r="AY66" s="114" t="s">
        <v>139</v>
      </c>
      <c r="AZ66" s="114"/>
      <c r="BA66" s="114"/>
      <c r="BB66" s="111"/>
      <c r="BC66" s="111"/>
      <c r="BD66" s="114"/>
      <c r="BE66" s="114"/>
      <c r="BF66" s="114"/>
      <c r="BG66" s="111"/>
      <c r="BH66" s="111"/>
      <c r="BI66" s="111"/>
      <c r="BJ66" s="111"/>
      <c r="BK66" s="111"/>
      <c r="BL66" s="112"/>
      <c r="BM66" s="112"/>
      <c r="BN66" s="112"/>
    </row>
    <row r="67" spans="1:66" x14ac:dyDescent="0.25">
      <c r="A67" s="114">
        <v>52</v>
      </c>
      <c r="B67" s="72" t="s">
        <v>1551</v>
      </c>
      <c r="C67" s="74" t="s">
        <v>1552</v>
      </c>
      <c r="D67" s="69" t="s">
        <v>1553</v>
      </c>
      <c r="E67" s="70" t="s">
        <v>1554</v>
      </c>
      <c r="F67" s="111"/>
      <c r="G67" s="111"/>
      <c r="H67" s="111"/>
      <c r="I67" s="111"/>
      <c r="J67" s="75" t="s">
        <v>1552</v>
      </c>
      <c r="K67" s="111"/>
      <c r="L67" s="111"/>
      <c r="M67" s="112" t="s">
        <v>1215</v>
      </c>
      <c r="N67" s="111"/>
      <c r="O67" s="111"/>
      <c r="P67" s="111"/>
      <c r="Q67" s="111"/>
      <c r="R67" s="111"/>
      <c r="S67" s="111"/>
      <c r="T67" s="115" t="s">
        <v>1216</v>
      </c>
      <c r="U67" s="111"/>
      <c r="V67" s="111"/>
      <c r="W67" s="111"/>
      <c r="X67" s="111"/>
      <c r="Y67" s="111"/>
      <c r="Z67" s="111"/>
      <c r="AA67" s="111"/>
      <c r="AB67" s="111"/>
      <c r="AC67" s="111"/>
      <c r="AD67" s="111"/>
      <c r="AE67" s="111"/>
      <c r="AF67" s="122">
        <v>4</v>
      </c>
      <c r="AG67" s="111"/>
      <c r="AH67" s="111"/>
      <c r="AI67" s="71">
        <v>40977</v>
      </c>
      <c r="AJ67" s="68"/>
      <c r="AK67" s="114" t="s">
        <v>1555</v>
      </c>
      <c r="AL67" s="118" t="s">
        <v>1556</v>
      </c>
      <c r="AM67" s="111"/>
      <c r="AN67" s="111"/>
      <c r="AO67" s="114" t="s">
        <v>137</v>
      </c>
      <c r="AP67" s="114" t="s">
        <v>1557</v>
      </c>
      <c r="AQ67" s="114"/>
      <c r="AR67" s="111"/>
      <c r="AS67" s="111"/>
      <c r="AT67" s="114" t="s">
        <v>139</v>
      </c>
      <c r="AU67" s="114" t="s">
        <v>1558</v>
      </c>
      <c r="AV67" s="114"/>
      <c r="AW67" s="111"/>
      <c r="AX67" s="111"/>
      <c r="AY67" s="114" t="s">
        <v>139</v>
      </c>
      <c r="AZ67" s="114"/>
      <c r="BA67" s="114"/>
      <c r="BB67" s="111"/>
      <c r="BC67" s="111"/>
      <c r="BD67" s="114"/>
      <c r="BE67" s="114"/>
      <c r="BF67" s="114"/>
      <c r="BG67" s="111"/>
      <c r="BH67" s="111"/>
      <c r="BI67" s="111"/>
      <c r="BJ67" s="111"/>
      <c r="BK67" s="111"/>
      <c r="BL67" s="112"/>
      <c r="BM67" s="112"/>
      <c r="BN67" s="112"/>
    </row>
    <row r="68" spans="1:66" x14ac:dyDescent="0.25">
      <c r="A68" s="114">
        <v>53</v>
      </c>
      <c r="B68" s="72" t="s">
        <v>1559</v>
      </c>
      <c r="C68" s="74" t="s">
        <v>1560</v>
      </c>
      <c r="D68" s="73" t="s">
        <v>1561</v>
      </c>
      <c r="E68" s="76" t="s">
        <v>1562</v>
      </c>
      <c r="F68" s="111"/>
      <c r="G68" s="111"/>
      <c r="H68" s="111"/>
      <c r="I68" s="111"/>
      <c r="J68" s="75" t="s">
        <v>1560</v>
      </c>
      <c r="K68" s="111"/>
      <c r="L68" s="111"/>
      <c r="M68" s="112" t="s">
        <v>1215</v>
      </c>
      <c r="N68" s="111"/>
      <c r="O68" s="111"/>
      <c r="P68" s="111"/>
      <c r="Q68" s="111"/>
      <c r="R68" s="111"/>
      <c r="S68" s="111"/>
      <c r="T68" s="115" t="s">
        <v>1216</v>
      </c>
      <c r="U68" s="111"/>
      <c r="V68" s="111"/>
      <c r="W68" s="111"/>
      <c r="X68" s="111"/>
      <c r="Y68" s="111"/>
      <c r="Z68" s="111"/>
      <c r="AA68" s="111"/>
      <c r="AB68" s="111"/>
      <c r="AC68" s="111"/>
      <c r="AD68" s="111"/>
      <c r="AE68" s="111"/>
      <c r="AF68" s="122">
        <v>4</v>
      </c>
      <c r="AG68" s="111"/>
      <c r="AH68" s="111"/>
      <c r="AI68" s="71">
        <v>40977</v>
      </c>
      <c r="AJ68" s="68">
        <v>1</v>
      </c>
      <c r="AK68" s="117" t="s">
        <v>1563</v>
      </c>
      <c r="AL68" s="118" t="s">
        <v>1564</v>
      </c>
      <c r="AM68" s="111"/>
      <c r="AN68" s="111"/>
      <c r="AO68" s="114" t="s">
        <v>137</v>
      </c>
      <c r="AP68" s="114" t="s">
        <v>1565</v>
      </c>
      <c r="AQ68" s="114"/>
      <c r="AR68" s="111"/>
      <c r="AS68" s="111"/>
      <c r="AT68" s="114" t="s">
        <v>139</v>
      </c>
      <c r="AU68" s="114" t="s">
        <v>1566</v>
      </c>
      <c r="AV68" s="114"/>
      <c r="AW68" s="111"/>
      <c r="AX68" s="111"/>
      <c r="AY68" s="114" t="s">
        <v>139</v>
      </c>
      <c r="AZ68" s="114"/>
      <c r="BA68" s="114"/>
      <c r="BB68" s="111"/>
      <c r="BC68" s="111"/>
      <c r="BD68" s="114"/>
      <c r="BE68" s="114"/>
      <c r="BF68" s="114"/>
      <c r="BG68" s="111"/>
      <c r="BH68" s="111"/>
      <c r="BI68" s="111"/>
      <c r="BJ68" s="111"/>
      <c r="BK68" s="111"/>
      <c r="BL68" s="112"/>
      <c r="BM68" s="112"/>
      <c r="BN68" s="112"/>
    </row>
    <row r="69" spans="1:66" x14ac:dyDescent="0.25">
      <c r="A69" s="114">
        <v>54</v>
      </c>
      <c r="B69" s="62" t="s">
        <v>1567</v>
      </c>
      <c r="C69" s="63" t="s">
        <v>1568</v>
      </c>
      <c r="D69" s="69" t="s">
        <v>1569</v>
      </c>
      <c r="E69" s="70" t="s">
        <v>1570</v>
      </c>
      <c r="F69" s="111"/>
      <c r="G69" s="111"/>
      <c r="H69" s="111"/>
      <c r="I69" s="111"/>
      <c r="J69" s="66" t="s">
        <v>1568</v>
      </c>
      <c r="K69" s="111"/>
      <c r="L69" s="111"/>
      <c r="M69" s="112" t="s">
        <v>1215</v>
      </c>
      <c r="N69" s="111"/>
      <c r="O69" s="111"/>
      <c r="P69" s="111"/>
      <c r="Q69" s="111"/>
      <c r="R69" s="111"/>
      <c r="S69" s="111"/>
      <c r="T69" s="115" t="s">
        <v>1216</v>
      </c>
      <c r="U69" s="111"/>
      <c r="V69" s="111"/>
      <c r="W69" s="111"/>
      <c r="X69" s="111"/>
      <c r="Y69" s="111"/>
      <c r="Z69" s="111"/>
      <c r="AA69" s="111"/>
      <c r="AB69" s="111"/>
      <c r="AC69" s="111"/>
      <c r="AD69" s="111"/>
      <c r="AE69" s="111"/>
      <c r="AF69" s="122">
        <v>4</v>
      </c>
      <c r="AG69" s="111"/>
      <c r="AH69" s="111"/>
      <c r="AI69" s="81">
        <v>40903</v>
      </c>
      <c r="AJ69" s="68">
        <v>1</v>
      </c>
      <c r="AK69" s="114" t="s">
        <v>1571</v>
      </c>
      <c r="AL69" s="123"/>
      <c r="AM69" s="111"/>
      <c r="AN69" s="111"/>
      <c r="AO69" s="114" t="s">
        <v>213</v>
      </c>
      <c r="AP69" s="114" t="s">
        <v>1572</v>
      </c>
      <c r="AQ69" s="114"/>
      <c r="AR69" s="111"/>
      <c r="AS69" s="111"/>
      <c r="AT69" s="114" t="s">
        <v>139</v>
      </c>
      <c r="AU69" s="114" t="s">
        <v>1573</v>
      </c>
      <c r="AV69" s="114"/>
      <c r="AW69" s="111"/>
      <c r="AX69" s="111"/>
      <c r="AY69" s="114" t="s">
        <v>139</v>
      </c>
      <c r="AZ69" s="114"/>
      <c r="BA69" s="114"/>
      <c r="BB69" s="111"/>
      <c r="BC69" s="111"/>
      <c r="BD69" s="114"/>
      <c r="BE69" s="114"/>
      <c r="BF69" s="114"/>
      <c r="BG69" s="111"/>
      <c r="BH69" s="111"/>
      <c r="BI69" s="111"/>
      <c r="BJ69" s="111"/>
      <c r="BK69" s="111"/>
      <c r="BL69" s="112"/>
      <c r="BM69" s="112"/>
      <c r="BN69" s="112"/>
    </row>
    <row r="70" spans="1:66" x14ac:dyDescent="0.25">
      <c r="A70" s="114">
        <v>55</v>
      </c>
      <c r="B70" s="72" t="s">
        <v>1574</v>
      </c>
      <c r="C70" s="74" t="s">
        <v>1575</v>
      </c>
      <c r="D70" s="73" t="s">
        <v>1576</v>
      </c>
      <c r="E70" s="82" t="s">
        <v>1577</v>
      </c>
      <c r="F70" s="111"/>
      <c r="G70" s="111"/>
      <c r="H70" s="111"/>
      <c r="I70" s="111"/>
      <c r="J70" s="75" t="s">
        <v>1575</v>
      </c>
      <c r="K70" s="111"/>
      <c r="L70" s="111"/>
      <c r="M70" s="112" t="s">
        <v>1215</v>
      </c>
      <c r="N70" s="111"/>
      <c r="O70" s="111"/>
      <c r="P70" s="111"/>
      <c r="Q70" s="111"/>
      <c r="R70" s="111"/>
      <c r="S70" s="111"/>
      <c r="T70" s="115" t="s">
        <v>1216</v>
      </c>
      <c r="U70" s="111"/>
      <c r="V70" s="111"/>
      <c r="W70" s="111"/>
      <c r="X70" s="111"/>
      <c r="Y70" s="111"/>
      <c r="Z70" s="111"/>
      <c r="AA70" s="111"/>
      <c r="AB70" s="111"/>
      <c r="AC70" s="111"/>
      <c r="AD70" s="111"/>
      <c r="AE70" s="111"/>
      <c r="AF70" s="122">
        <v>2</v>
      </c>
      <c r="AG70" s="111"/>
      <c r="AH70" s="111"/>
      <c r="AI70" s="71">
        <v>40977</v>
      </c>
      <c r="AJ70" s="68">
        <v>1</v>
      </c>
      <c r="AK70" s="114" t="s">
        <v>1578</v>
      </c>
      <c r="AL70" s="123">
        <v>164285868</v>
      </c>
      <c r="AM70" s="111"/>
      <c r="AN70" s="111"/>
      <c r="AO70" s="114" t="s">
        <v>213</v>
      </c>
      <c r="AP70" s="114"/>
      <c r="AQ70" s="114"/>
      <c r="AR70" s="111"/>
      <c r="AS70" s="111"/>
      <c r="AT70" s="114"/>
      <c r="AU70" s="114"/>
      <c r="AV70" s="114"/>
      <c r="AW70" s="111"/>
      <c r="AX70" s="111"/>
      <c r="AY70" s="114"/>
      <c r="AZ70" s="114"/>
      <c r="BA70" s="114"/>
      <c r="BB70" s="111"/>
      <c r="BC70" s="111"/>
      <c r="BD70" s="114"/>
      <c r="BE70" s="114"/>
      <c r="BF70" s="114"/>
      <c r="BG70" s="111"/>
      <c r="BH70" s="111"/>
      <c r="BI70" s="111"/>
      <c r="BJ70" s="111"/>
      <c r="BK70" s="111"/>
      <c r="BL70" s="112"/>
      <c r="BM70" s="112"/>
      <c r="BN70" s="112"/>
    </row>
    <row r="71" spans="1:66" x14ac:dyDescent="0.25">
      <c r="A71" s="114">
        <v>56</v>
      </c>
      <c r="B71" s="62" t="s">
        <v>1579</v>
      </c>
      <c r="C71" s="63" t="s">
        <v>1580</v>
      </c>
      <c r="D71" s="69" t="s">
        <v>1581</v>
      </c>
      <c r="E71" s="70" t="s">
        <v>1582</v>
      </c>
      <c r="F71" s="111"/>
      <c r="G71" s="111"/>
      <c r="H71" s="111"/>
      <c r="I71" s="111"/>
      <c r="J71" s="66" t="s">
        <v>1580</v>
      </c>
      <c r="K71" s="111"/>
      <c r="L71" s="111"/>
      <c r="M71" s="112" t="s">
        <v>1215</v>
      </c>
      <c r="N71" s="111"/>
      <c r="O71" s="111"/>
      <c r="P71" s="111"/>
      <c r="Q71" s="111"/>
      <c r="R71" s="111"/>
      <c r="S71" s="111"/>
      <c r="T71" s="115" t="s">
        <v>1216</v>
      </c>
      <c r="U71" s="111"/>
      <c r="V71" s="111"/>
      <c r="W71" s="111"/>
      <c r="X71" s="111"/>
      <c r="Y71" s="111"/>
      <c r="Z71" s="111"/>
      <c r="AA71" s="111"/>
      <c r="AB71" s="111"/>
      <c r="AC71" s="111"/>
      <c r="AD71" s="111"/>
      <c r="AE71" s="111"/>
      <c r="AF71" s="122">
        <v>4</v>
      </c>
      <c r="AG71" s="111"/>
      <c r="AH71" s="111"/>
      <c r="AI71" s="71">
        <v>40911</v>
      </c>
      <c r="AJ71" s="68">
        <v>1</v>
      </c>
      <c r="AK71" s="117" t="s">
        <v>1583</v>
      </c>
      <c r="AL71" s="118" t="s">
        <v>1584</v>
      </c>
      <c r="AM71" s="111"/>
      <c r="AN71" s="111"/>
      <c r="AO71" s="114" t="s">
        <v>137</v>
      </c>
      <c r="AP71" s="114" t="s">
        <v>1585</v>
      </c>
      <c r="AQ71" s="114"/>
      <c r="AR71" s="111"/>
      <c r="AS71" s="111"/>
      <c r="AT71" s="114" t="s">
        <v>139</v>
      </c>
      <c r="AU71" s="114" t="s">
        <v>1586</v>
      </c>
      <c r="AV71" s="114"/>
      <c r="AW71" s="111"/>
      <c r="AX71" s="111"/>
      <c r="AY71" s="114" t="s">
        <v>139</v>
      </c>
      <c r="AZ71" s="114"/>
      <c r="BA71" s="114"/>
      <c r="BB71" s="111"/>
      <c r="BC71" s="111"/>
      <c r="BD71" s="114"/>
      <c r="BE71" s="114"/>
      <c r="BF71" s="114"/>
      <c r="BG71" s="111"/>
      <c r="BH71" s="111"/>
      <c r="BI71" s="111"/>
      <c r="BJ71" s="111"/>
      <c r="BK71" s="111"/>
      <c r="BL71" s="112"/>
      <c r="BM71" s="112"/>
      <c r="BN71" s="112"/>
    </row>
    <row r="72" spans="1:66" x14ac:dyDescent="0.25">
      <c r="A72" s="114">
        <v>57</v>
      </c>
      <c r="B72" s="62" t="s">
        <v>1587</v>
      </c>
      <c r="C72" s="63" t="s">
        <v>1588</v>
      </c>
      <c r="D72" s="69" t="s">
        <v>1589</v>
      </c>
      <c r="E72" s="70" t="s">
        <v>1590</v>
      </c>
      <c r="F72" s="111"/>
      <c r="G72" s="111"/>
      <c r="H72" s="111"/>
      <c r="I72" s="111"/>
      <c r="J72" s="66" t="s">
        <v>1588</v>
      </c>
      <c r="K72" s="111"/>
      <c r="L72" s="111"/>
      <c r="M72" s="112" t="s">
        <v>1215</v>
      </c>
      <c r="N72" s="111"/>
      <c r="O72" s="111"/>
      <c r="P72" s="111"/>
      <c r="Q72" s="111"/>
      <c r="R72" s="111"/>
      <c r="S72" s="111"/>
      <c r="T72" s="115" t="s">
        <v>1216</v>
      </c>
      <c r="U72" s="111"/>
      <c r="V72" s="111"/>
      <c r="W72" s="111"/>
      <c r="X72" s="111"/>
      <c r="Y72" s="111"/>
      <c r="Z72" s="111"/>
      <c r="AA72" s="111"/>
      <c r="AB72" s="111"/>
      <c r="AC72" s="111"/>
      <c r="AD72" s="111"/>
      <c r="AE72" s="111"/>
      <c r="AF72" s="122">
        <v>2</v>
      </c>
      <c r="AG72" s="111"/>
      <c r="AH72" s="111"/>
      <c r="AI72" s="71">
        <v>40911</v>
      </c>
      <c r="AJ72" s="68">
        <v>1</v>
      </c>
      <c r="AK72" s="114" t="s">
        <v>1591</v>
      </c>
      <c r="AL72" s="123">
        <v>151424032</v>
      </c>
      <c r="AM72" s="111"/>
      <c r="AN72" s="111"/>
      <c r="AO72" s="114" t="s">
        <v>213</v>
      </c>
      <c r="AP72" s="114"/>
      <c r="AQ72" s="114"/>
      <c r="AR72" s="111"/>
      <c r="AS72" s="111"/>
      <c r="AT72" s="114"/>
      <c r="AU72" s="114"/>
      <c r="AV72" s="114"/>
      <c r="AW72" s="111"/>
      <c r="AX72" s="111"/>
      <c r="AY72" s="114"/>
      <c r="AZ72" s="114"/>
      <c r="BA72" s="114"/>
      <c r="BB72" s="111"/>
      <c r="BC72" s="111"/>
      <c r="BD72" s="114"/>
      <c r="BE72" s="114"/>
      <c r="BF72" s="114"/>
      <c r="BG72" s="111"/>
      <c r="BH72" s="111"/>
      <c r="BI72" s="111"/>
      <c r="BJ72" s="111"/>
      <c r="BK72" s="111"/>
      <c r="BL72" s="112"/>
      <c r="BM72" s="112"/>
      <c r="BN72" s="112"/>
    </row>
    <row r="73" spans="1:66" x14ac:dyDescent="0.25">
      <c r="A73" s="114">
        <v>58</v>
      </c>
      <c r="B73" s="72" t="s">
        <v>1592</v>
      </c>
      <c r="C73" s="74" t="s">
        <v>1593</v>
      </c>
      <c r="D73" s="69" t="s">
        <v>1594</v>
      </c>
      <c r="E73" s="70" t="s">
        <v>1595</v>
      </c>
      <c r="F73" s="111"/>
      <c r="G73" s="111"/>
      <c r="H73" s="111"/>
      <c r="I73" s="111"/>
      <c r="J73" s="75" t="s">
        <v>1593</v>
      </c>
      <c r="K73" s="111"/>
      <c r="L73" s="111"/>
      <c r="M73" s="112" t="s">
        <v>1215</v>
      </c>
      <c r="N73" s="111"/>
      <c r="O73" s="111"/>
      <c r="P73" s="111"/>
      <c r="Q73" s="111"/>
      <c r="R73" s="111"/>
      <c r="S73" s="111"/>
      <c r="T73" s="115" t="s">
        <v>1216</v>
      </c>
      <c r="U73" s="111"/>
      <c r="V73" s="111"/>
      <c r="W73" s="111"/>
      <c r="X73" s="111"/>
      <c r="Y73" s="111"/>
      <c r="Z73" s="111"/>
      <c r="AA73" s="111"/>
      <c r="AB73" s="111"/>
      <c r="AC73" s="111"/>
      <c r="AD73" s="111"/>
      <c r="AE73" s="111"/>
      <c r="AF73" s="122">
        <v>2</v>
      </c>
      <c r="AG73" s="111"/>
      <c r="AH73" s="111"/>
      <c r="AI73" s="71">
        <v>40977</v>
      </c>
      <c r="AJ73" s="68">
        <v>1</v>
      </c>
      <c r="AK73" s="114" t="s">
        <v>1596</v>
      </c>
      <c r="AL73" s="123">
        <v>112063237</v>
      </c>
      <c r="AM73" s="111"/>
      <c r="AN73" s="111"/>
      <c r="AO73" s="114" t="s">
        <v>213</v>
      </c>
      <c r="AP73" s="114"/>
      <c r="AQ73" s="114"/>
      <c r="AR73" s="111"/>
      <c r="AS73" s="111"/>
      <c r="AT73" s="114"/>
      <c r="AU73" s="114"/>
      <c r="AV73" s="114"/>
      <c r="AW73" s="111"/>
      <c r="AX73" s="111"/>
      <c r="AY73" s="114"/>
      <c r="AZ73" s="114"/>
      <c r="BA73" s="114"/>
      <c r="BB73" s="111"/>
      <c r="BC73" s="111"/>
      <c r="BD73" s="114"/>
      <c r="BE73" s="114"/>
      <c r="BF73" s="114"/>
      <c r="BG73" s="111"/>
      <c r="BH73" s="111"/>
      <c r="BI73" s="111"/>
      <c r="BJ73" s="111"/>
      <c r="BK73" s="111"/>
      <c r="BL73" s="112"/>
      <c r="BM73" s="112"/>
      <c r="BN73" s="112"/>
    </row>
    <row r="74" spans="1:66" x14ac:dyDescent="0.25">
      <c r="A74" s="114">
        <v>59</v>
      </c>
      <c r="B74" s="62" t="s">
        <v>1597</v>
      </c>
      <c r="C74" s="63" t="s">
        <v>1598</v>
      </c>
      <c r="D74" s="64" t="s">
        <v>1599</v>
      </c>
      <c r="E74" s="70" t="s">
        <v>1600</v>
      </c>
      <c r="F74" s="111"/>
      <c r="G74" s="111"/>
      <c r="H74" s="111"/>
      <c r="I74" s="111"/>
      <c r="J74" s="66" t="s">
        <v>1601</v>
      </c>
      <c r="K74" s="111"/>
      <c r="L74" s="111"/>
      <c r="M74" s="112" t="s">
        <v>1215</v>
      </c>
      <c r="N74" s="111"/>
      <c r="O74" s="111"/>
      <c r="P74" s="111"/>
      <c r="Q74" s="111"/>
      <c r="R74" s="111"/>
      <c r="S74" s="111"/>
      <c r="T74" s="115" t="s">
        <v>1216</v>
      </c>
      <c r="U74" s="111"/>
      <c r="V74" s="111"/>
      <c r="W74" s="111"/>
      <c r="X74" s="111"/>
      <c r="Y74" s="111"/>
      <c r="Z74" s="111"/>
      <c r="AA74" s="111"/>
      <c r="AB74" s="111"/>
      <c r="AC74" s="111"/>
      <c r="AD74" s="111"/>
      <c r="AE74" s="111"/>
      <c r="AF74" s="122">
        <v>4</v>
      </c>
      <c r="AG74" s="111"/>
      <c r="AH74" s="111"/>
      <c r="AI74" s="71">
        <v>40911</v>
      </c>
      <c r="AJ74" s="68"/>
      <c r="AK74" s="114" t="s">
        <v>1602</v>
      </c>
      <c r="AL74" s="123">
        <v>111611167</v>
      </c>
      <c r="AM74" s="111"/>
      <c r="AN74" s="111"/>
      <c r="AO74" s="114" t="s">
        <v>213</v>
      </c>
      <c r="AP74" s="114" t="s">
        <v>1603</v>
      </c>
      <c r="AQ74" s="114"/>
      <c r="AR74" s="111"/>
      <c r="AS74" s="111"/>
      <c r="AT74" s="114" t="s">
        <v>139</v>
      </c>
      <c r="AU74" s="114" t="s">
        <v>1604</v>
      </c>
      <c r="AV74" s="114"/>
      <c r="AW74" s="111"/>
      <c r="AX74" s="111"/>
      <c r="AY74" s="114" t="s">
        <v>139</v>
      </c>
      <c r="AZ74" s="114"/>
      <c r="BA74" s="114"/>
      <c r="BB74" s="111"/>
      <c r="BC74" s="111"/>
      <c r="BD74" s="114"/>
      <c r="BE74" s="114"/>
      <c r="BF74" s="114"/>
      <c r="BG74" s="111"/>
      <c r="BH74" s="111"/>
      <c r="BI74" s="111"/>
      <c r="BJ74" s="111"/>
      <c r="BK74" s="111"/>
      <c r="BL74" s="112"/>
      <c r="BM74" s="112"/>
      <c r="BN74" s="112"/>
    </row>
    <row r="75" spans="1:66" x14ac:dyDescent="0.25">
      <c r="A75" s="114">
        <v>60</v>
      </c>
      <c r="B75" s="72" t="s">
        <v>1605</v>
      </c>
      <c r="C75" s="74" t="s">
        <v>1606</v>
      </c>
      <c r="D75" s="69" t="s">
        <v>1607</v>
      </c>
      <c r="E75" s="76" t="s">
        <v>1608</v>
      </c>
      <c r="F75" s="111"/>
      <c r="G75" s="111"/>
      <c r="H75" s="111"/>
      <c r="I75" s="111"/>
      <c r="J75" s="75" t="s">
        <v>1606</v>
      </c>
      <c r="K75" s="111"/>
      <c r="L75" s="111"/>
      <c r="M75" s="112" t="s">
        <v>1215</v>
      </c>
      <c r="N75" s="111"/>
      <c r="O75" s="111"/>
      <c r="P75" s="111"/>
      <c r="Q75" s="111"/>
      <c r="R75" s="111"/>
      <c r="S75" s="111"/>
      <c r="T75" s="115" t="s">
        <v>1216</v>
      </c>
      <c r="U75" s="111"/>
      <c r="V75" s="111"/>
      <c r="W75" s="111"/>
      <c r="X75" s="111"/>
      <c r="Y75" s="111"/>
      <c r="Z75" s="111"/>
      <c r="AA75" s="111"/>
      <c r="AB75" s="111"/>
      <c r="AC75" s="111"/>
      <c r="AD75" s="111"/>
      <c r="AE75" s="111"/>
      <c r="AF75" s="122">
        <v>3</v>
      </c>
      <c r="AG75" s="111"/>
      <c r="AH75" s="111"/>
      <c r="AI75" s="71">
        <v>40977</v>
      </c>
      <c r="AJ75" s="68"/>
      <c r="AK75" s="114" t="s">
        <v>1609</v>
      </c>
      <c r="AL75" s="118" t="s">
        <v>1610</v>
      </c>
      <c r="AM75" s="111"/>
      <c r="AN75" s="111"/>
      <c r="AO75" s="114" t="s">
        <v>137</v>
      </c>
      <c r="AP75" s="114" t="s">
        <v>1611</v>
      </c>
      <c r="AQ75" s="114"/>
      <c r="AR75" s="111"/>
      <c r="AS75" s="111"/>
      <c r="AT75" s="114" t="s">
        <v>139</v>
      </c>
      <c r="AU75" s="114"/>
      <c r="AV75" s="114"/>
      <c r="AW75" s="111"/>
      <c r="AX75" s="111"/>
      <c r="AY75" s="114"/>
      <c r="AZ75" s="114"/>
      <c r="BA75" s="114"/>
      <c r="BB75" s="111"/>
      <c r="BC75" s="111"/>
      <c r="BD75" s="114"/>
      <c r="BE75" s="114"/>
      <c r="BF75" s="114"/>
      <c r="BG75" s="111"/>
      <c r="BH75" s="111"/>
      <c r="BI75" s="111"/>
      <c r="BJ75" s="111"/>
      <c r="BK75" s="111"/>
      <c r="BL75" s="112"/>
      <c r="BM75" s="112"/>
      <c r="BN75" s="112"/>
    </row>
    <row r="76" spans="1:66" x14ac:dyDescent="0.25">
      <c r="A76" s="114">
        <v>61</v>
      </c>
      <c r="B76" s="62" t="s">
        <v>1612</v>
      </c>
      <c r="C76" s="63" t="s">
        <v>1613</v>
      </c>
      <c r="D76" s="69" t="s">
        <v>1614</v>
      </c>
      <c r="E76" s="70" t="s">
        <v>1615</v>
      </c>
      <c r="F76" s="111"/>
      <c r="G76" s="111"/>
      <c r="H76" s="111"/>
      <c r="I76" s="111"/>
      <c r="J76" s="66" t="s">
        <v>1616</v>
      </c>
      <c r="K76" s="111"/>
      <c r="L76" s="111"/>
      <c r="M76" s="112" t="s">
        <v>1215</v>
      </c>
      <c r="N76" s="111"/>
      <c r="O76" s="111"/>
      <c r="P76" s="111"/>
      <c r="Q76" s="111"/>
      <c r="R76" s="111"/>
      <c r="S76" s="111"/>
      <c r="T76" s="115" t="s">
        <v>1216</v>
      </c>
      <c r="U76" s="111"/>
      <c r="V76" s="111"/>
      <c r="W76" s="111"/>
      <c r="X76" s="111"/>
      <c r="Y76" s="111"/>
      <c r="Z76" s="111"/>
      <c r="AA76" s="111"/>
      <c r="AB76" s="111"/>
      <c r="AC76" s="111"/>
      <c r="AD76" s="111"/>
      <c r="AE76" s="111"/>
      <c r="AF76" s="122">
        <v>3</v>
      </c>
      <c r="AG76" s="111"/>
      <c r="AH76" s="111"/>
      <c r="AI76" s="81">
        <v>40911</v>
      </c>
      <c r="AJ76" s="68">
        <v>1</v>
      </c>
      <c r="AK76" s="117" t="s">
        <v>1617</v>
      </c>
      <c r="AL76" s="118"/>
      <c r="AM76" s="111"/>
      <c r="AN76" s="111"/>
      <c r="AO76" s="114" t="s">
        <v>139</v>
      </c>
      <c r="AP76" s="114" t="s">
        <v>1618</v>
      </c>
      <c r="AQ76" s="114">
        <v>111288603</v>
      </c>
      <c r="AR76" s="111"/>
      <c r="AS76" s="111"/>
      <c r="AT76" s="114" t="s">
        <v>137</v>
      </c>
      <c r="AU76" s="114"/>
      <c r="AV76" s="114"/>
      <c r="AW76" s="111"/>
      <c r="AX76" s="111"/>
      <c r="AY76" s="114"/>
      <c r="AZ76" s="114"/>
      <c r="BA76" s="114"/>
      <c r="BB76" s="111"/>
      <c r="BC76" s="111"/>
      <c r="BD76" s="114"/>
      <c r="BE76" s="114"/>
      <c r="BF76" s="114"/>
      <c r="BG76" s="111"/>
      <c r="BH76" s="111"/>
      <c r="BI76" s="111"/>
      <c r="BJ76" s="111"/>
      <c r="BK76" s="111"/>
      <c r="BL76" s="112"/>
      <c r="BM76" s="112"/>
      <c r="BN76" s="112"/>
    </row>
    <row r="77" spans="1:66" x14ac:dyDescent="0.25">
      <c r="A77" s="114">
        <v>62</v>
      </c>
      <c r="B77" s="62" t="s">
        <v>1619</v>
      </c>
      <c r="C77" s="63" t="s">
        <v>1620</v>
      </c>
      <c r="D77" s="69" t="s">
        <v>1621</v>
      </c>
      <c r="E77" s="70" t="s">
        <v>1622</v>
      </c>
      <c r="F77" s="111"/>
      <c r="G77" s="111"/>
      <c r="H77" s="111"/>
      <c r="I77" s="111"/>
      <c r="J77" s="66" t="s">
        <v>1620</v>
      </c>
      <c r="K77" s="111"/>
      <c r="L77" s="111"/>
      <c r="M77" s="112" t="s">
        <v>1215</v>
      </c>
      <c r="N77" s="111"/>
      <c r="O77" s="111"/>
      <c r="P77" s="111"/>
      <c r="Q77" s="111"/>
      <c r="R77" s="111"/>
      <c r="S77" s="111"/>
      <c r="T77" s="115" t="s">
        <v>1216</v>
      </c>
      <c r="U77" s="111"/>
      <c r="V77" s="111"/>
      <c r="W77" s="111"/>
      <c r="X77" s="111"/>
      <c r="Y77" s="111"/>
      <c r="Z77" s="111"/>
      <c r="AA77" s="111"/>
      <c r="AB77" s="111"/>
      <c r="AC77" s="111"/>
      <c r="AD77" s="111"/>
      <c r="AE77" s="111"/>
      <c r="AF77" s="122">
        <v>4</v>
      </c>
      <c r="AG77" s="111"/>
      <c r="AH77" s="111"/>
      <c r="AI77" s="81">
        <v>40903</v>
      </c>
      <c r="AJ77" s="68">
        <v>1</v>
      </c>
      <c r="AK77" s="114" t="s">
        <v>1623</v>
      </c>
      <c r="AL77" s="118" t="s">
        <v>1624</v>
      </c>
      <c r="AM77" s="111"/>
      <c r="AN77" s="111"/>
      <c r="AO77" s="114" t="s">
        <v>213</v>
      </c>
      <c r="AP77" s="114" t="s">
        <v>1625</v>
      </c>
      <c r="AQ77" s="114"/>
      <c r="AR77" s="111"/>
      <c r="AS77" s="111"/>
      <c r="AT77" s="114" t="s">
        <v>139</v>
      </c>
      <c r="AU77" s="114" t="s">
        <v>1626</v>
      </c>
      <c r="AV77" s="114"/>
      <c r="AW77" s="111"/>
      <c r="AX77" s="111"/>
      <c r="AY77" s="114" t="s">
        <v>139</v>
      </c>
      <c r="AZ77" s="114"/>
      <c r="BA77" s="114"/>
      <c r="BB77" s="111"/>
      <c r="BC77" s="111"/>
      <c r="BD77" s="114"/>
      <c r="BE77" s="114"/>
      <c r="BF77" s="114"/>
      <c r="BG77" s="111"/>
      <c r="BH77" s="111"/>
      <c r="BI77" s="111"/>
      <c r="BJ77" s="111"/>
      <c r="BK77" s="111"/>
      <c r="BL77" s="112"/>
      <c r="BM77" s="112"/>
      <c r="BN77" s="112"/>
    </row>
    <row r="78" spans="1:66" x14ac:dyDescent="0.25">
      <c r="A78" s="114">
        <v>63</v>
      </c>
      <c r="B78" s="62" t="s">
        <v>1627</v>
      </c>
      <c r="C78" s="63" t="s">
        <v>1252</v>
      </c>
      <c r="D78" s="64" t="s">
        <v>1628</v>
      </c>
      <c r="E78" s="70" t="s">
        <v>1629</v>
      </c>
      <c r="F78" s="111"/>
      <c r="G78" s="111"/>
      <c r="H78" s="111"/>
      <c r="I78" s="111"/>
      <c r="J78" s="66" t="s">
        <v>1252</v>
      </c>
      <c r="K78" s="111"/>
      <c r="L78" s="111"/>
      <c r="M78" s="112" t="s">
        <v>1215</v>
      </c>
      <c r="N78" s="111"/>
      <c r="O78" s="111"/>
      <c r="P78" s="111"/>
      <c r="Q78" s="111"/>
      <c r="R78" s="111"/>
      <c r="S78" s="111"/>
      <c r="T78" s="115" t="s">
        <v>1216</v>
      </c>
      <c r="U78" s="111"/>
      <c r="V78" s="111"/>
      <c r="W78" s="111"/>
      <c r="X78" s="111"/>
      <c r="Y78" s="111"/>
      <c r="Z78" s="111"/>
      <c r="AA78" s="111"/>
      <c r="AB78" s="111"/>
      <c r="AC78" s="111"/>
      <c r="AD78" s="111"/>
      <c r="AE78" s="111"/>
      <c r="AF78" s="122">
        <v>4</v>
      </c>
      <c r="AG78" s="111"/>
      <c r="AH78" s="111"/>
      <c r="AI78" s="71">
        <v>40911</v>
      </c>
      <c r="AJ78" s="68"/>
      <c r="AK78" s="117" t="s">
        <v>1630</v>
      </c>
      <c r="AL78" s="118" t="s">
        <v>1631</v>
      </c>
      <c r="AM78" s="111"/>
      <c r="AN78" s="111"/>
      <c r="AO78" s="114" t="s">
        <v>213</v>
      </c>
      <c r="AP78" s="114" t="s">
        <v>1632</v>
      </c>
      <c r="AQ78" s="114"/>
      <c r="AR78" s="111"/>
      <c r="AS78" s="111"/>
      <c r="AT78" s="114" t="s">
        <v>139</v>
      </c>
      <c r="AU78" s="114" t="s">
        <v>1633</v>
      </c>
      <c r="AV78" s="114"/>
      <c r="AW78" s="111"/>
      <c r="AX78" s="111"/>
      <c r="AY78" s="114" t="s">
        <v>139</v>
      </c>
      <c r="AZ78" s="114"/>
      <c r="BA78" s="114"/>
      <c r="BB78" s="111"/>
      <c r="BC78" s="111"/>
      <c r="BD78" s="114"/>
      <c r="BE78" s="114"/>
      <c r="BF78" s="114"/>
      <c r="BG78" s="111"/>
      <c r="BH78" s="111"/>
      <c r="BI78" s="111"/>
      <c r="BJ78" s="111"/>
      <c r="BK78" s="111"/>
      <c r="BL78" s="112"/>
      <c r="BM78" s="112"/>
      <c r="BN78" s="112"/>
    </row>
    <row r="79" spans="1:66" x14ac:dyDescent="0.25">
      <c r="A79" s="114">
        <v>64</v>
      </c>
      <c r="B79" s="72" t="s">
        <v>107</v>
      </c>
      <c r="C79" s="74" t="s">
        <v>1634</v>
      </c>
      <c r="D79" s="69" t="s">
        <v>1635</v>
      </c>
      <c r="E79" s="70" t="s">
        <v>1636</v>
      </c>
      <c r="F79" s="111"/>
      <c r="G79" s="111"/>
      <c r="H79" s="111"/>
      <c r="I79" s="111"/>
      <c r="J79" s="75" t="s">
        <v>1634</v>
      </c>
      <c r="K79" s="111"/>
      <c r="L79" s="111"/>
      <c r="M79" s="112" t="s">
        <v>1215</v>
      </c>
      <c r="N79" s="111"/>
      <c r="O79" s="111"/>
      <c r="P79" s="111"/>
      <c r="Q79" s="111"/>
      <c r="R79" s="111"/>
      <c r="S79" s="111"/>
      <c r="T79" s="115" t="s">
        <v>1216</v>
      </c>
      <c r="U79" s="111"/>
      <c r="V79" s="111"/>
      <c r="W79" s="111"/>
      <c r="X79" s="111"/>
      <c r="Y79" s="111"/>
      <c r="Z79" s="111"/>
      <c r="AA79" s="111"/>
      <c r="AB79" s="111"/>
      <c r="AC79" s="111"/>
      <c r="AD79" s="111"/>
      <c r="AE79" s="111"/>
      <c r="AF79" s="122">
        <v>4</v>
      </c>
      <c r="AG79" s="111"/>
      <c r="AH79" s="111"/>
      <c r="AI79" s="71">
        <v>40977</v>
      </c>
      <c r="AJ79" s="68"/>
      <c r="AK79" s="117" t="s">
        <v>1637</v>
      </c>
      <c r="AL79" s="118" t="s">
        <v>1638</v>
      </c>
      <c r="AM79" s="111"/>
      <c r="AN79" s="111"/>
      <c r="AO79" s="114" t="s">
        <v>137</v>
      </c>
      <c r="AP79" s="114" t="s">
        <v>1639</v>
      </c>
      <c r="AQ79" s="114"/>
      <c r="AR79" s="111"/>
      <c r="AS79" s="111"/>
      <c r="AT79" s="114" t="s">
        <v>139</v>
      </c>
      <c r="AU79" s="114" t="s">
        <v>1640</v>
      </c>
      <c r="AV79" s="114"/>
      <c r="AW79" s="111"/>
      <c r="AX79" s="111"/>
      <c r="AY79" s="114" t="s">
        <v>139</v>
      </c>
      <c r="AZ79" s="114"/>
      <c r="BA79" s="114"/>
      <c r="BB79" s="111"/>
      <c r="BC79" s="111"/>
      <c r="BD79" s="114"/>
      <c r="BE79" s="114"/>
      <c r="BF79" s="114"/>
      <c r="BG79" s="111"/>
      <c r="BH79" s="111"/>
      <c r="BI79" s="111"/>
      <c r="BJ79" s="111"/>
      <c r="BK79" s="111"/>
      <c r="BL79" s="112"/>
      <c r="BM79" s="112"/>
      <c r="BN79" s="112"/>
    </row>
    <row r="80" spans="1:66" x14ac:dyDescent="0.25">
      <c r="A80" s="114">
        <v>65</v>
      </c>
      <c r="B80" s="62" t="s">
        <v>1641</v>
      </c>
      <c r="C80" s="63" t="s">
        <v>1642</v>
      </c>
      <c r="D80" s="69" t="s">
        <v>1643</v>
      </c>
      <c r="E80" s="70" t="s">
        <v>1644</v>
      </c>
      <c r="F80" s="111"/>
      <c r="G80" s="111"/>
      <c r="H80" s="111"/>
      <c r="I80" s="111"/>
      <c r="J80" s="66" t="s">
        <v>1642</v>
      </c>
      <c r="K80" s="111"/>
      <c r="L80" s="111"/>
      <c r="M80" s="112" t="s">
        <v>1215</v>
      </c>
      <c r="N80" s="111"/>
      <c r="O80" s="111"/>
      <c r="P80" s="111"/>
      <c r="Q80" s="111"/>
      <c r="R80" s="111"/>
      <c r="S80" s="111"/>
      <c r="T80" s="115" t="s">
        <v>1216</v>
      </c>
      <c r="U80" s="111"/>
      <c r="V80" s="111"/>
      <c r="W80" s="111"/>
      <c r="X80" s="111"/>
      <c r="Y80" s="111"/>
      <c r="Z80" s="111"/>
      <c r="AA80" s="111"/>
      <c r="AB80" s="111"/>
      <c r="AC80" s="111"/>
      <c r="AD80" s="111"/>
      <c r="AE80" s="111"/>
      <c r="AF80" s="122">
        <v>4</v>
      </c>
      <c r="AG80" s="111"/>
      <c r="AH80" s="111"/>
      <c r="AI80" s="71">
        <v>40911</v>
      </c>
      <c r="AJ80" s="68"/>
      <c r="AK80" s="114" t="s">
        <v>1645</v>
      </c>
      <c r="AL80" s="123">
        <v>225529007</v>
      </c>
      <c r="AM80" s="111"/>
      <c r="AN80" s="111"/>
      <c r="AO80" s="114" t="s">
        <v>213</v>
      </c>
      <c r="AP80" s="114" t="s">
        <v>1646</v>
      </c>
      <c r="AQ80" s="114"/>
      <c r="AR80" s="111"/>
      <c r="AS80" s="111"/>
      <c r="AT80" s="114" t="s">
        <v>139</v>
      </c>
      <c r="AU80" s="114" t="s">
        <v>1647</v>
      </c>
      <c r="AV80" s="114"/>
      <c r="AW80" s="111"/>
      <c r="AX80" s="111"/>
      <c r="AY80" s="114" t="s">
        <v>139</v>
      </c>
      <c r="AZ80" s="114"/>
      <c r="BA80" s="114"/>
      <c r="BB80" s="111"/>
      <c r="BC80" s="111"/>
      <c r="BD80" s="114"/>
      <c r="BE80" s="114"/>
      <c r="BF80" s="114"/>
      <c r="BG80" s="111"/>
      <c r="BH80" s="111"/>
      <c r="BI80" s="111"/>
      <c r="BJ80" s="111"/>
      <c r="BK80" s="111"/>
      <c r="BL80" s="112"/>
      <c r="BM80" s="112"/>
      <c r="BN80" s="112"/>
    </row>
    <row r="81" spans="1:66" x14ac:dyDescent="0.25">
      <c r="A81" s="114">
        <v>66</v>
      </c>
      <c r="B81" s="62" t="s">
        <v>1648</v>
      </c>
      <c r="C81" s="63" t="s">
        <v>1649</v>
      </c>
      <c r="D81" s="69" t="s">
        <v>1650</v>
      </c>
      <c r="E81" s="70" t="s">
        <v>1651</v>
      </c>
      <c r="F81" s="111"/>
      <c r="G81" s="111"/>
      <c r="H81" s="111"/>
      <c r="I81" s="111"/>
      <c r="J81" s="66" t="s">
        <v>1649</v>
      </c>
      <c r="K81" s="111"/>
      <c r="L81" s="111"/>
      <c r="M81" s="112" t="s">
        <v>1215</v>
      </c>
      <c r="N81" s="111"/>
      <c r="O81" s="111"/>
      <c r="P81" s="111"/>
      <c r="Q81" s="111"/>
      <c r="R81" s="111"/>
      <c r="S81" s="111"/>
      <c r="T81" s="115" t="s">
        <v>1216</v>
      </c>
      <c r="U81" s="111"/>
      <c r="V81" s="111"/>
      <c r="W81" s="111"/>
      <c r="X81" s="111"/>
      <c r="Y81" s="111"/>
      <c r="Z81" s="111"/>
      <c r="AA81" s="111"/>
      <c r="AB81" s="111"/>
      <c r="AC81" s="111"/>
      <c r="AD81" s="111"/>
      <c r="AE81" s="111"/>
      <c r="AF81" s="122">
        <v>2</v>
      </c>
      <c r="AG81" s="111"/>
      <c r="AH81" s="111"/>
      <c r="AI81" s="81">
        <v>40903</v>
      </c>
      <c r="AJ81" s="68">
        <v>1</v>
      </c>
      <c r="AK81" s="117" t="s">
        <v>1652</v>
      </c>
      <c r="AL81" s="123">
        <v>111881206</v>
      </c>
      <c r="AM81" s="111"/>
      <c r="AN81" s="111"/>
      <c r="AO81" s="114" t="s">
        <v>137</v>
      </c>
      <c r="AP81" s="114"/>
      <c r="AQ81" s="114"/>
      <c r="AR81" s="111"/>
      <c r="AS81" s="111"/>
      <c r="AT81" s="114"/>
      <c r="AU81" s="114"/>
      <c r="AV81" s="114"/>
      <c r="AW81" s="111"/>
      <c r="AX81" s="111"/>
      <c r="AY81" s="114"/>
      <c r="AZ81" s="114"/>
      <c r="BA81" s="114"/>
      <c r="BB81" s="111"/>
      <c r="BC81" s="111"/>
      <c r="BD81" s="114"/>
      <c r="BE81" s="114"/>
      <c r="BF81" s="114"/>
      <c r="BG81" s="111"/>
      <c r="BH81" s="111"/>
      <c r="BI81" s="111"/>
      <c r="BJ81" s="111"/>
      <c r="BK81" s="111"/>
      <c r="BL81" s="112"/>
      <c r="BM81" s="112"/>
      <c r="BN81" s="112"/>
    </row>
    <row r="82" spans="1:66" x14ac:dyDescent="0.25">
      <c r="A82" s="114">
        <v>67</v>
      </c>
      <c r="B82" s="62" t="s">
        <v>1653</v>
      </c>
      <c r="C82" s="63" t="s">
        <v>1654</v>
      </c>
      <c r="D82" s="64" t="s">
        <v>1655</v>
      </c>
      <c r="E82" s="70" t="s">
        <v>1656</v>
      </c>
      <c r="F82" s="111"/>
      <c r="G82" s="111"/>
      <c r="H82" s="111"/>
      <c r="I82" s="111"/>
      <c r="J82" s="66" t="s">
        <v>1654</v>
      </c>
      <c r="K82" s="111"/>
      <c r="L82" s="111"/>
      <c r="M82" s="112" t="s">
        <v>1215</v>
      </c>
      <c r="N82" s="111"/>
      <c r="O82" s="111"/>
      <c r="P82" s="111"/>
      <c r="Q82" s="111"/>
      <c r="R82" s="111"/>
      <c r="S82" s="111"/>
      <c r="T82" s="115" t="s">
        <v>1216</v>
      </c>
      <c r="U82" s="111"/>
      <c r="V82" s="111"/>
      <c r="W82" s="111"/>
      <c r="X82" s="111"/>
      <c r="Y82" s="111"/>
      <c r="Z82" s="111"/>
      <c r="AA82" s="111"/>
      <c r="AB82" s="111"/>
      <c r="AC82" s="111"/>
      <c r="AD82" s="111"/>
      <c r="AE82" s="111"/>
      <c r="AF82" s="122">
        <v>3</v>
      </c>
      <c r="AG82" s="111"/>
      <c r="AH82" s="111"/>
      <c r="AI82" s="81">
        <v>40903</v>
      </c>
      <c r="AJ82" s="68"/>
      <c r="AK82" s="117" t="s">
        <v>1657</v>
      </c>
      <c r="AL82" s="118" t="s">
        <v>1658</v>
      </c>
      <c r="AM82" s="111"/>
      <c r="AN82" s="111"/>
      <c r="AO82" s="114" t="s">
        <v>213</v>
      </c>
      <c r="AP82" s="114" t="s">
        <v>1659</v>
      </c>
      <c r="AQ82" s="114"/>
      <c r="AR82" s="111"/>
      <c r="AS82" s="111"/>
      <c r="AT82" s="114" t="s">
        <v>139</v>
      </c>
      <c r="AU82" s="114"/>
      <c r="AV82" s="114"/>
      <c r="AW82" s="111"/>
      <c r="AX82" s="111"/>
      <c r="AY82" s="114"/>
      <c r="AZ82" s="114"/>
      <c r="BA82" s="114"/>
      <c r="BB82" s="111"/>
      <c r="BC82" s="111"/>
      <c r="BD82" s="114"/>
      <c r="BE82" s="114"/>
      <c r="BF82" s="114"/>
      <c r="BG82" s="111"/>
      <c r="BH82" s="111"/>
      <c r="BI82" s="111"/>
      <c r="BJ82" s="111"/>
      <c r="BK82" s="111"/>
      <c r="BL82" s="112"/>
      <c r="BM82" s="112"/>
      <c r="BN82" s="112"/>
    </row>
    <row r="83" spans="1:66" x14ac:dyDescent="0.25">
      <c r="A83" s="114">
        <v>68</v>
      </c>
      <c r="B83" s="72" t="s">
        <v>982</v>
      </c>
      <c r="C83" s="74" t="s">
        <v>1660</v>
      </c>
      <c r="D83" s="64" t="s">
        <v>1661</v>
      </c>
      <c r="E83" s="70" t="s">
        <v>1662</v>
      </c>
      <c r="F83" s="111"/>
      <c r="G83" s="111"/>
      <c r="H83" s="111"/>
      <c r="I83" s="111"/>
      <c r="J83" s="75" t="s">
        <v>1660</v>
      </c>
      <c r="K83" s="111"/>
      <c r="L83" s="111"/>
      <c r="M83" s="112" t="s">
        <v>1215</v>
      </c>
      <c r="N83" s="111"/>
      <c r="O83" s="111"/>
      <c r="P83" s="111"/>
      <c r="Q83" s="111"/>
      <c r="R83" s="111"/>
      <c r="S83" s="111"/>
      <c r="T83" s="115" t="s">
        <v>1216</v>
      </c>
      <c r="U83" s="111"/>
      <c r="V83" s="111"/>
      <c r="W83" s="111"/>
      <c r="X83" s="111"/>
      <c r="Y83" s="111"/>
      <c r="Z83" s="111"/>
      <c r="AA83" s="111"/>
      <c r="AB83" s="111"/>
      <c r="AC83" s="111"/>
      <c r="AD83" s="111"/>
      <c r="AE83" s="111"/>
      <c r="AF83" s="122">
        <v>4</v>
      </c>
      <c r="AG83" s="111"/>
      <c r="AH83" s="111"/>
      <c r="AI83" s="71">
        <v>40977</v>
      </c>
      <c r="AJ83" s="68">
        <v>1</v>
      </c>
      <c r="AK83" s="114" t="s">
        <v>1663</v>
      </c>
      <c r="AL83" s="118" t="s">
        <v>1664</v>
      </c>
      <c r="AM83" s="111"/>
      <c r="AN83" s="111"/>
      <c r="AO83" s="114" t="s">
        <v>213</v>
      </c>
      <c r="AP83" s="114" t="s">
        <v>1665</v>
      </c>
      <c r="AQ83" s="114"/>
      <c r="AR83" s="111"/>
      <c r="AS83" s="111"/>
      <c r="AT83" s="114" t="s">
        <v>139</v>
      </c>
      <c r="AU83" s="114" t="s">
        <v>1666</v>
      </c>
      <c r="AV83" s="114"/>
      <c r="AW83" s="111"/>
      <c r="AX83" s="111"/>
      <c r="AY83" s="114" t="s">
        <v>139</v>
      </c>
      <c r="AZ83" s="114"/>
      <c r="BA83" s="114"/>
      <c r="BB83" s="111"/>
      <c r="BC83" s="111"/>
      <c r="BD83" s="114"/>
      <c r="BE83" s="114"/>
      <c r="BF83" s="114"/>
      <c r="BG83" s="111"/>
      <c r="BH83" s="111"/>
      <c r="BI83" s="111"/>
      <c r="BJ83" s="111"/>
      <c r="BK83" s="111"/>
      <c r="BL83" s="112"/>
      <c r="BM83" s="112"/>
      <c r="BN83" s="112"/>
    </row>
    <row r="84" spans="1:66" x14ac:dyDescent="0.25">
      <c r="A84" s="114">
        <v>69</v>
      </c>
      <c r="B84" s="62" t="s">
        <v>1667</v>
      </c>
      <c r="C84" s="63" t="s">
        <v>1668</v>
      </c>
      <c r="D84" s="69" t="s">
        <v>1669</v>
      </c>
      <c r="E84" s="70" t="s">
        <v>1670</v>
      </c>
      <c r="F84" s="111"/>
      <c r="G84" s="111"/>
      <c r="H84" s="111"/>
      <c r="I84" s="111"/>
      <c r="J84" s="66" t="s">
        <v>1668</v>
      </c>
      <c r="K84" s="111"/>
      <c r="L84" s="111"/>
      <c r="M84" s="112" t="s">
        <v>1215</v>
      </c>
      <c r="N84" s="111"/>
      <c r="O84" s="111"/>
      <c r="P84" s="111"/>
      <c r="Q84" s="111"/>
      <c r="R84" s="111"/>
      <c r="S84" s="111"/>
      <c r="T84" s="115" t="s">
        <v>1216</v>
      </c>
      <c r="U84" s="111"/>
      <c r="V84" s="111"/>
      <c r="W84" s="111"/>
      <c r="X84" s="111"/>
      <c r="Y84" s="111"/>
      <c r="Z84" s="111"/>
      <c r="AA84" s="111"/>
      <c r="AB84" s="111"/>
      <c r="AC84" s="111"/>
      <c r="AD84" s="111"/>
      <c r="AE84" s="111"/>
      <c r="AF84" s="122">
        <v>4</v>
      </c>
      <c r="AG84" s="111"/>
      <c r="AH84" s="111"/>
      <c r="AI84" s="71">
        <v>40911</v>
      </c>
      <c r="AJ84" s="68"/>
      <c r="AK84" s="114" t="s">
        <v>1671</v>
      </c>
      <c r="AL84" s="123">
        <v>162273572</v>
      </c>
      <c r="AM84" s="111"/>
      <c r="AN84" s="111"/>
      <c r="AO84" s="114" t="s">
        <v>137</v>
      </c>
      <c r="AP84" s="114" t="s">
        <v>1672</v>
      </c>
      <c r="AQ84" s="114"/>
      <c r="AR84" s="111"/>
      <c r="AS84" s="111"/>
      <c r="AT84" s="114" t="s">
        <v>139</v>
      </c>
      <c r="AU84" s="114" t="s">
        <v>1673</v>
      </c>
      <c r="AV84" s="114"/>
      <c r="AW84" s="111"/>
      <c r="AX84" s="111"/>
      <c r="AY84" s="114" t="s">
        <v>139</v>
      </c>
      <c r="AZ84" s="114"/>
      <c r="BA84" s="114"/>
      <c r="BB84" s="111"/>
      <c r="BC84" s="111"/>
      <c r="BD84" s="114"/>
      <c r="BE84" s="114"/>
      <c r="BF84" s="114"/>
      <c r="BG84" s="111"/>
      <c r="BH84" s="111"/>
      <c r="BI84" s="111"/>
      <c r="BJ84" s="111"/>
      <c r="BK84" s="111"/>
      <c r="BL84" s="112"/>
      <c r="BM84" s="112"/>
      <c r="BN84" s="112"/>
    </row>
    <row r="85" spans="1:66" x14ac:dyDescent="0.25">
      <c r="A85" s="114">
        <v>70</v>
      </c>
      <c r="B85" s="62" t="s">
        <v>1674</v>
      </c>
      <c r="C85" s="63" t="s">
        <v>1675</v>
      </c>
      <c r="D85" s="69" t="s">
        <v>1676</v>
      </c>
      <c r="E85" s="70" t="s">
        <v>1677</v>
      </c>
      <c r="F85" s="111"/>
      <c r="G85" s="111"/>
      <c r="H85" s="111"/>
      <c r="I85" s="111"/>
      <c r="J85" s="66" t="s">
        <v>1675</v>
      </c>
      <c r="K85" s="111"/>
      <c r="L85" s="111"/>
      <c r="M85" s="112" t="s">
        <v>1215</v>
      </c>
      <c r="N85" s="111"/>
      <c r="O85" s="111"/>
      <c r="P85" s="111"/>
      <c r="Q85" s="111"/>
      <c r="R85" s="111"/>
      <c r="S85" s="111"/>
      <c r="T85" s="115" t="s">
        <v>1216</v>
      </c>
      <c r="U85" s="111"/>
      <c r="V85" s="111"/>
      <c r="W85" s="111"/>
      <c r="X85" s="111"/>
      <c r="Y85" s="111"/>
      <c r="Z85" s="111"/>
      <c r="AA85" s="111"/>
      <c r="AB85" s="111"/>
      <c r="AC85" s="111"/>
      <c r="AD85" s="111"/>
      <c r="AE85" s="111"/>
      <c r="AF85" s="122">
        <v>2</v>
      </c>
      <c r="AG85" s="111"/>
      <c r="AH85" s="111"/>
      <c r="AI85" s="71">
        <v>40911</v>
      </c>
      <c r="AJ85" s="68">
        <v>1</v>
      </c>
      <c r="AK85" s="117" t="s">
        <v>1678</v>
      </c>
      <c r="AL85" s="123">
        <v>164218465</v>
      </c>
      <c r="AM85" s="111"/>
      <c r="AN85" s="111"/>
      <c r="AO85" s="114" t="s">
        <v>213</v>
      </c>
      <c r="AP85" s="114"/>
      <c r="AQ85" s="114"/>
      <c r="AR85" s="111"/>
      <c r="AS85" s="111"/>
      <c r="AT85" s="114"/>
      <c r="AU85" s="114"/>
      <c r="AV85" s="114"/>
      <c r="AW85" s="111"/>
      <c r="AX85" s="111"/>
      <c r="AY85" s="114"/>
      <c r="AZ85" s="114"/>
      <c r="BA85" s="114"/>
      <c r="BB85" s="111"/>
      <c r="BC85" s="111"/>
      <c r="BD85" s="114"/>
      <c r="BE85" s="114"/>
      <c r="BF85" s="114"/>
      <c r="BG85" s="111"/>
      <c r="BH85" s="111"/>
      <c r="BI85" s="111"/>
      <c r="BJ85" s="111"/>
      <c r="BK85" s="111"/>
      <c r="BL85" s="112"/>
      <c r="BM85" s="112"/>
      <c r="BN85" s="112"/>
    </row>
    <row r="86" spans="1:66" x14ac:dyDescent="0.25">
      <c r="A86" s="114">
        <v>71</v>
      </c>
      <c r="B86" s="62" t="s">
        <v>1679</v>
      </c>
      <c r="C86" s="63" t="s">
        <v>1680</v>
      </c>
      <c r="D86" s="69" t="s">
        <v>1681</v>
      </c>
      <c r="E86" s="70" t="s">
        <v>1682</v>
      </c>
      <c r="F86" s="111"/>
      <c r="G86" s="111"/>
      <c r="H86" s="111"/>
      <c r="I86" s="111"/>
      <c r="J86" s="66" t="s">
        <v>1680</v>
      </c>
      <c r="K86" s="111"/>
      <c r="L86" s="111"/>
      <c r="M86" s="112" t="s">
        <v>1215</v>
      </c>
      <c r="N86" s="111"/>
      <c r="O86" s="111"/>
      <c r="P86" s="111"/>
      <c r="Q86" s="111"/>
      <c r="R86" s="111"/>
      <c r="S86" s="111"/>
      <c r="T86" s="115" t="s">
        <v>1216</v>
      </c>
      <c r="U86" s="111"/>
      <c r="V86" s="111"/>
      <c r="W86" s="111"/>
      <c r="X86" s="111"/>
      <c r="Y86" s="111"/>
      <c r="Z86" s="111"/>
      <c r="AA86" s="111"/>
      <c r="AB86" s="111"/>
      <c r="AC86" s="111"/>
      <c r="AD86" s="111"/>
      <c r="AE86" s="111"/>
      <c r="AF86" s="122">
        <v>3</v>
      </c>
      <c r="AG86" s="111"/>
      <c r="AH86" s="111"/>
      <c r="AI86" s="71">
        <v>40911</v>
      </c>
      <c r="AJ86" s="68">
        <v>1</v>
      </c>
      <c r="AK86" s="114" t="s">
        <v>1683</v>
      </c>
      <c r="AL86" s="118" t="s">
        <v>1684</v>
      </c>
      <c r="AM86" s="111"/>
      <c r="AN86" s="111"/>
      <c r="AO86" s="114" t="s">
        <v>137</v>
      </c>
      <c r="AP86" s="114" t="s">
        <v>1685</v>
      </c>
      <c r="AQ86" s="114"/>
      <c r="AR86" s="111"/>
      <c r="AS86" s="111"/>
      <c r="AT86" s="114" t="s">
        <v>139</v>
      </c>
      <c r="AU86" s="114"/>
      <c r="AV86" s="114"/>
      <c r="AW86" s="111"/>
      <c r="AX86" s="111"/>
      <c r="AY86" s="114"/>
      <c r="AZ86" s="114"/>
      <c r="BA86" s="114"/>
      <c r="BB86" s="111"/>
      <c r="BC86" s="111"/>
      <c r="BD86" s="114"/>
      <c r="BE86" s="114"/>
      <c r="BF86" s="114"/>
      <c r="BG86" s="111"/>
      <c r="BH86" s="111"/>
      <c r="BI86" s="111"/>
      <c r="BJ86" s="111"/>
      <c r="BK86" s="111"/>
      <c r="BL86" s="112"/>
      <c r="BM86" s="112"/>
      <c r="BN86" s="112"/>
    </row>
    <row r="87" spans="1:66" x14ac:dyDescent="0.25">
      <c r="A87" s="114">
        <v>72</v>
      </c>
      <c r="B87" s="62" t="s">
        <v>1686</v>
      </c>
      <c r="C87" s="63" t="s">
        <v>1252</v>
      </c>
      <c r="D87" s="64" t="s">
        <v>1687</v>
      </c>
      <c r="E87" s="70" t="s">
        <v>1688</v>
      </c>
      <c r="F87" s="111"/>
      <c r="G87" s="111"/>
      <c r="H87" s="111"/>
      <c r="I87" s="111"/>
      <c r="J87" s="66" t="s">
        <v>1252</v>
      </c>
      <c r="K87" s="111"/>
      <c r="L87" s="111"/>
      <c r="M87" s="112" t="s">
        <v>1215</v>
      </c>
      <c r="N87" s="111"/>
      <c r="O87" s="111"/>
      <c r="P87" s="111"/>
      <c r="Q87" s="111"/>
      <c r="R87" s="111"/>
      <c r="S87" s="111"/>
      <c r="T87" s="115" t="s">
        <v>1216</v>
      </c>
      <c r="U87" s="111"/>
      <c r="V87" s="111"/>
      <c r="W87" s="111"/>
      <c r="X87" s="111"/>
      <c r="Y87" s="111"/>
      <c r="Z87" s="111"/>
      <c r="AA87" s="111"/>
      <c r="AB87" s="111"/>
      <c r="AC87" s="111"/>
      <c r="AD87" s="111"/>
      <c r="AE87" s="111"/>
      <c r="AF87" s="122">
        <v>3</v>
      </c>
      <c r="AG87" s="111"/>
      <c r="AH87" s="111"/>
      <c r="AI87" s="71">
        <v>40911</v>
      </c>
      <c r="AJ87" s="68">
        <v>1</v>
      </c>
      <c r="AK87" s="117" t="s">
        <v>1689</v>
      </c>
      <c r="AL87" s="123">
        <v>194058688</v>
      </c>
      <c r="AM87" s="111"/>
      <c r="AN87" s="111"/>
      <c r="AO87" s="114" t="s">
        <v>213</v>
      </c>
      <c r="AP87" s="114" t="s">
        <v>1690</v>
      </c>
      <c r="AQ87" s="114"/>
      <c r="AR87" s="111"/>
      <c r="AS87" s="111"/>
      <c r="AT87" s="114" t="s">
        <v>139</v>
      </c>
      <c r="AU87" s="114"/>
      <c r="AV87" s="114"/>
      <c r="AW87" s="111"/>
      <c r="AX87" s="111"/>
      <c r="AY87" s="114"/>
      <c r="AZ87" s="114"/>
      <c r="BA87" s="114"/>
      <c r="BB87" s="111"/>
      <c r="BC87" s="111"/>
      <c r="BD87" s="114"/>
      <c r="BE87" s="114"/>
      <c r="BF87" s="114"/>
      <c r="BG87" s="111"/>
      <c r="BH87" s="111"/>
      <c r="BI87" s="111"/>
      <c r="BJ87" s="111"/>
      <c r="BK87" s="111"/>
      <c r="BL87" s="112"/>
      <c r="BM87" s="112"/>
      <c r="BN87" s="112"/>
    </row>
    <row r="88" spans="1:66" x14ac:dyDescent="0.25">
      <c r="A88" s="114">
        <v>73</v>
      </c>
      <c r="B88" s="62" t="s">
        <v>1691</v>
      </c>
      <c r="C88" s="63" t="s">
        <v>1692</v>
      </c>
      <c r="D88" s="69" t="s">
        <v>1693</v>
      </c>
      <c r="E88" s="70" t="s">
        <v>1694</v>
      </c>
      <c r="F88" s="111"/>
      <c r="G88" s="111"/>
      <c r="H88" s="111"/>
      <c r="I88" s="111"/>
      <c r="J88" s="66" t="s">
        <v>1692</v>
      </c>
      <c r="K88" s="111"/>
      <c r="L88" s="111"/>
      <c r="M88" s="112" t="s">
        <v>1215</v>
      </c>
      <c r="N88" s="111"/>
      <c r="O88" s="111"/>
      <c r="P88" s="111"/>
      <c r="Q88" s="111"/>
      <c r="R88" s="111"/>
      <c r="S88" s="111"/>
      <c r="T88" s="115" t="s">
        <v>1216</v>
      </c>
      <c r="U88" s="111"/>
      <c r="V88" s="111"/>
      <c r="W88" s="111"/>
      <c r="X88" s="111"/>
      <c r="Y88" s="111"/>
      <c r="Z88" s="111"/>
      <c r="AA88" s="111"/>
      <c r="AB88" s="111"/>
      <c r="AC88" s="111"/>
      <c r="AD88" s="111"/>
      <c r="AE88" s="111"/>
      <c r="AF88" s="122">
        <v>3</v>
      </c>
      <c r="AG88" s="111"/>
      <c r="AH88" s="111"/>
      <c r="AI88" s="71">
        <v>40911</v>
      </c>
      <c r="AJ88" s="68">
        <v>1</v>
      </c>
      <c r="AK88" s="125" t="s">
        <v>1695</v>
      </c>
      <c r="AL88" s="118" t="s">
        <v>1696</v>
      </c>
      <c r="AM88" s="111"/>
      <c r="AN88" s="111"/>
      <c r="AO88" s="114" t="s">
        <v>137</v>
      </c>
      <c r="AP88" s="114" t="s">
        <v>1697</v>
      </c>
      <c r="AQ88" s="114"/>
      <c r="AR88" s="111"/>
      <c r="AS88" s="111"/>
      <c r="AT88" s="114" t="s">
        <v>139</v>
      </c>
      <c r="AU88" s="114"/>
      <c r="AV88" s="114"/>
      <c r="AW88" s="111"/>
      <c r="AX88" s="111"/>
      <c r="AY88" s="114"/>
      <c r="AZ88" s="114"/>
      <c r="BA88" s="114"/>
      <c r="BB88" s="111"/>
      <c r="BC88" s="111"/>
      <c r="BD88" s="114"/>
      <c r="BE88" s="114"/>
      <c r="BF88" s="114"/>
      <c r="BG88" s="111"/>
      <c r="BH88" s="111"/>
      <c r="BI88" s="111"/>
      <c r="BJ88" s="111"/>
      <c r="BK88" s="111"/>
      <c r="BL88" s="112"/>
      <c r="BM88" s="112"/>
      <c r="BN88" s="112"/>
    </row>
    <row r="89" spans="1:66" x14ac:dyDescent="0.25">
      <c r="A89" s="114">
        <v>74</v>
      </c>
      <c r="B89" s="62" t="s">
        <v>1698</v>
      </c>
      <c r="C89" s="63" t="s">
        <v>1699</v>
      </c>
      <c r="D89" s="64" t="s">
        <v>1700</v>
      </c>
      <c r="E89" s="70" t="s">
        <v>1701</v>
      </c>
      <c r="F89" s="111"/>
      <c r="G89" s="111"/>
      <c r="H89" s="111"/>
      <c r="I89" s="111"/>
      <c r="J89" s="66" t="s">
        <v>1699</v>
      </c>
      <c r="K89" s="111"/>
      <c r="L89" s="111"/>
      <c r="M89" s="112" t="s">
        <v>1215</v>
      </c>
      <c r="N89" s="111"/>
      <c r="O89" s="111"/>
      <c r="P89" s="111"/>
      <c r="Q89" s="111"/>
      <c r="R89" s="111"/>
      <c r="S89" s="111"/>
      <c r="T89" s="115" t="s">
        <v>1216</v>
      </c>
      <c r="U89" s="111"/>
      <c r="V89" s="111"/>
      <c r="W89" s="111"/>
      <c r="X89" s="111"/>
      <c r="Y89" s="111"/>
      <c r="Z89" s="111"/>
      <c r="AA89" s="111"/>
      <c r="AB89" s="111"/>
      <c r="AC89" s="111"/>
      <c r="AD89" s="111"/>
      <c r="AE89" s="111"/>
      <c r="AF89" s="122">
        <v>3</v>
      </c>
      <c r="AG89" s="111"/>
      <c r="AH89" s="111"/>
      <c r="AI89" s="71">
        <v>40904</v>
      </c>
      <c r="AJ89" s="68"/>
      <c r="AK89" s="114" t="s">
        <v>1702</v>
      </c>
      <c r="AL89" s="123">
        <v>151246382</v>
      </c>
      <c r="AM89" s="111"/>
      <c r="AN89" s="111"/>
      <c r="AO89" s="114" t="s">
        <v>137</v>
      </c>
      <c r="AP89" s="117" t="s">
        <v>1703</v>
      </c>
      <c r="AQ89" s="114"/>
      <c r="AR89" s="111"/>
      <c r="AS89" s="111"/>
      <c r="AT89" s="114" t="s">
        <v>139</v>
      </c>
      <c r="AU89" s="114"/>
      <c r="AV89" s="114"/>
      <c r="AW89" s="111"/>
      <c r="AX89" s="111"/>
      <c r="AY89" s="114"/>
      <c r="AZ89" s="114"/>
      <c r="BA89" s="114"/>
      <c r="BB89" s="111"/>
      <c r="BC89" s="111"/>
      <c r="BD89" s="114"/>
      <c r="BE89" s="114"/>
      <c r="BF89" s="114"/>
      <c r="BG89" s="111"/>
      <c r="BH89" s="111"/>
      <c r="BI89" s="111"/>
      <c r="BJ89" s="111"/>
      <c r="BK89" s="111"/>
      <c r="BL89" s="112"/>
      <c r="BM89" s="112"/>
      <c r="BN89" s="112"/>
    </row>
    <row r="90" spans="1:66" x14ac:dyDescent="0.25">
      <c r="A90" s="114">
        <v>75</v>
      </c>
      <c r="B90" s="62" t="s">
        <v>1704</v>
      </c>
      <c r="C90" s="63" t="s">
        <v>1705</v>
      </c>
      <c r="D90" s="69" t="s">
        <v>1706</v>
      </c>
      <c r="E90" s="70" t="s">
        <v>1707</v>
      </c>
      <c r="F90" s="111"/>
      <c r="G90" s="111"/>
      <c r="H90" s="111"/>
      <c r="I90" s="111"/>
      <c r="J90" s="66" t="s">
        <v>1705</v>
      </c>
      <c r="K90" s="111"/>
      <c r="L90" s="111"/>
      <c r="M90" s="112" t="s">
        <v>1215</v>
      </c>
      <c r="N90" s="111"/>
      <c r="O90" s="111"/>
      <c r="P90" s="111"/>
      <c r="Q90" s="111"/>
      <c r="R90" s="111"/>
      <c r="S90" s="111"/>
      <c r="T90" s="115" t="s">
        <v>1216</v>
      </c>
      <c r="U90" s="111"/>
      <c r="V90" s="111"/>
      <c r="W90" s="111"/>
      <c r="X90" s="111"/>
      <c r="Y90" s="111"/>
      <c r="Z90" s="111"/>
      <c r="AA90" s="111"/>
      <c r="AB90" s="111"/>
      <c r="AC90" s="111"/>
      <c r="AD90" s="111"/>
      <c r="AE90" s="111"/>
      <c r="AF90" s="122">
        <v>3</v>
      </c>
      <c r="AG90" s="111"/>
      <c r="AH90" s="111"/>
      <c r="AI90" s="71">
        <v>40911</v>
      </c>
      <c r="AJ90" s="68">
        <v>1</v>
      </c>
      <c r="AK90" s="114" t="s">
        <v>1708</v>
      </c>
      <c r="AL90" s="123">
        <v>145117011</v>
      </c>
      <c r="AM90" s="111"/>
      <c r="AN90" s="111"/>
      <c r="AO90" s="114" t="s">
        <v>137</v>
      </c>
      <c r="AP90" s="114" t="s">
        <v>1709</v>
      </c>
      <c r="AQ90" s="114"/>
      <c r="AR90" s="111"/>
      <c r="AS90" s="111"/>
      <c r="AT90" s="114" t="s">
        <v>139</v>
      </c>
      <c r="AU90" s="114"/>
      <c r="AV90" s="114"/>
      <c r="AW90" s="111"/>
      <c r="AX90" s="111"/>
      <c r="AY90" s="114"/>
      <c r="AZ90" s="114"/>
      <c r="BA90" s="114"/>
      <c r="BB90" s="111"/>
      <c r="BC90" s="111"/>
      <c r="BD90" s="114"/>
      <c r="BE90" s="114"/>
      <c r="BF90" s="114"/>
      <c r="BG90" s="111"/>
      <c r="BH90" s="111"/>
      <c r="BI90" s="111"/>
      <c r="BJ90" s="111"/>
      <c r="BK90" s="111"/>
      <c r="BL90" s="112"/>
      <c r="BM90" s="112"/>
      <c r="BN90" s="112"/>
    </row>
    <row r="91" spans="1:66" ht="31.5" x14ac:dyDescent="0.25">
      <c r="A91" s="114">
        <v>76</v>
      </c>
      <c r="B91" s="62" t="s">
        <v>1710</v>
      </c>
      <c r="C91" s="63" t="s">
        <v>1711</v>
      </c>
      <c r="D91" s="69" t="s">
        <v>1712</v>
      </c>
      <c r="E91" s="70" t="s">
        <v>1713</v>
      </c>
      <c r="F91" s="111"/>
      <c r="G91" s="111"/>
      <c r="H91" s="111"/>
      <c r="I91" s="111"/>
      <c r="J91" s="66" t="s">
        <v>1714</v>
      </c>
      <c r="K91" s="111"/>
      <c r="L91" s="111"/>
      <c r="M91" s="112" t="s">
        <v>1215</v>
      </c>
      <c r="N91" s="111"/>
      <c r="O91" s="111"/>
      <c r="P91" s="111"/>
      <c r="Q91" s="111"/>
      <c r="R91" s="111"/>
      <c r="S91" s="111"/>
      <c r="T91" s="115" t="s">
        <v>1216</v>
      </c>
      <c r="U91" s="111"/>
      <c r="V91" s="111"/>
      <c r="W91" s="111"/>
      <c r="X91" s="111"/>
      <c r="Y91" s="111"/>
      <c r="Z91" s="111"/>
      <c r="AA91" s="111"/>
      <c r="AB91" s="111"/>
      <c r="AC91" s="111"/>
      <c r="AD91" s="111"/>
      <c r="AE91" s="111"/>
      <c r="AF91" s="122">
        <v>3</v>
      </c>
      <c r="AG91" s="111"/>
      <c r="AH91" s="111"/>
      <c r="AI91" s="71">
        <v>40903</v>
      </c>
      <c r="AJ91" s="68">
        <v>1</v>
      </c>
      <c r="AK91" s="117" t="s">
        <v>1715</v>
      </c>
      <c r="AL91" s="118">
        <v>183098910</v>
      </c>
      <c r="AM91" s="111"/>
      <c r="AN91" s="111"/>
      <c r="AO91" s="114" t="s">
        <v>137</v>
      </c>
      <c r="AP91" s="114" t="s">
        <v>1716</v>
      </c>
      <c r="AQ91" s="114"/>
      <c r="AR91" s="111"/>
      <c r="AS91" s="111"/>
      <c r="AT91" s="114" t="s">
        <v>139</v>
      </c>
      <c r="AU91" s="114"/>
      <c r="AV91" s="114"/>
      <c r="AW91" s="111"/>
      <c r="AX91" s="111"/>
      <c r="AY91" s="114"/>
      <c r="AZ91" s="114"/>
      <c r="BA91" s="114"/>
      <c r="BB91" s="111"/>
      <c r="BC91" s="111"/>
      <c r="BD91" s="114"/>
      <c r="BE91" s="114"/>
      <c r="BF91" s="114"/>
      <c r="BG91" s="111"/>
      <c r="BH91" s="111"/>
      <c r="BI91" s="111"/>
      <c r="BJ91" s="111"/>
      <c r="BK91" s="111"/>
      <c r="BL91" s="112"/>
      <c r="BM91" s="112"/>
      <c r="BN91" s="112"/>
    </row>
    <row r="92" spans="1:66" x14ac:dyDescent="0.25">
      <c r="A92" s="114">
        <v>77</v>
      </c>
      <c r="B92" s="62" t="s">
        <v>1717</v>
      </c>
      <c r="C92" s="63" t="s">
        <v>1718</v>
      </c>
      <c r="D92" s="69" t="s">
        <v>1719</v>
      </c>
      <c r="E92" s="70" t="s">
        <v>1720</v>
      </c>
      <c r="F92" s="111"/>
      <c r="G92" s="111"/>
      <c r="H92" s="111"/>
      <c r="I92" s="111"/>
      <c r="J92" s="66" t="s">
        <v>1721</v>
      </c>
      <c r="K92" s="111"/>
      <c r="L92" s="111"/>
      <c r="M92" s="112" t="s">
        <v>1215</v>
      </c>
      <c r="N92" s="111"/>
      <c r="O92" s="111"/>
      <c r="P92" s="111"/>
      <c r="Q92" s="111"/>
      <c r="R92" s="111"/>
      <c r="S92" s="111"/>
      <c r="T92" s="115" t="s">
        <v>1216</v>
      </c>
      <c r="U92" s="111"/>
      <c r="V92" s="111"/>
      <c r="W92" s="111"/>
      <c r="X92" s="111"/>
      <c r="Y92" s="111"/>
      <c r="Z92" s="111"/>
      <c r="AA92" s="111"/>
      <c r="AB92" s="111"/>
      <c r="AC92" s="111"/>
      <c r="AD92" s="111"/>
      <c r="AE92" s="111"/>
      <c r="AF92" s="122">
        <v>4</v>
      </c>
      <c r="AG92" s="111"/>
      <c r="AH92" s="111"/>
      <c r="AI92" s="71">
        <v>40903</v>
      </c>
      <c r="AJ92" s="68">
        <v>1</v>
      </c>
      <c r="AK92" s="114" t="s">
        <v>1722</v>
      </c>
      <c r="AL92" s="123">
        <v>121250636</v>
      </c>
      <c r="AM92" s="111"/>
      <c r="AN92" s="111"/>
      <c r="AO92" s="114" t="s">
        <v>213</v>
      </c>
      <c r="AP92" s="114" t="s">
        <v>1723</v>
      </c>
      <c r="AQ92" s="114"/>
      <c r="AR92" s="111"/>
      <c r="AS92" s="111"/>
      <c r="AT92" s="114" t="s">
        <v>139</v>
      </c>
      <c r="AU92" s="114" t="s">
        <v>1724</v>
      </c>
      <c r="AV92" s="114"/>
      <c r="AW92" s="111"/>
      <c r="AX92" s="111"/>
      <c r="AY92" s="114" t="s">
        <v>139</v>
      </c>
      <c r="AZ92" s="114"/>
      <c r="BA92" s="114"/>
      <c r="BB92" s="111"/>
      <c r="BC92" s="111"/>
      <c r="BD92" s="114"/>
      <c r="BE92" s="114"/>
      <c r="BF92" s="114"/>
      <c r="BG92" s="111"/>
      <c r="BH92" s="111"/>
      <c r="BI92" s="111"/>
      <c r="BJ92" s="111"/>
      <c r="BK92" s="111"/>
      <c r="BL92" s="112"/>
      <c r="BM92" s="112"/>
      <c r="BN92" s="112"/>
    </row>
    <row r="93" spans="1:66" x14ac:dyDescent="0.25">
      <c r="A93" s="114">
        <v>78</v>
      </c>
      <c r="B93" s="62" t="s">
        <v>1725</v>
      </c>
      <c r="C93" s="63" t="s">
        <v>1726</v>
      </c>
      <c r="D93" s="69" t="s">
        <v>1727</v>
      </c>
      <c r="E93" s="70" t="s">
        <v>1728</v>
      </c>
      <c r="F93" s="111"/>
      <c r="G93" s="111"/>
      <c r="H93" s="111"/>
      <c r="I93" s="111"/>
      <c r="J93" s="66" t="s">
        <v>1726</v>
      </c>
      <c r="K93" s="111"/>
      <c r="L93" s="111"/>
      <c r="M93" s="112" t="s">
        <v>1215</v>
      </c>
      <c r="N93" s="111"/>
      <c r="O93" s="111"/>
      <c r="P93" s="111"/>
      <c r="Q93" s="111"/>
      <c r="R93" s="111"/>
      <c r="S93" s="111"/>
      <c r="T93" s="115" t="s">
        <v>1216</v>
      </c>
      <c r="U93" s="111"/>
      <c r="V93" s="111"/>
      <c r="W93" s="111"/>
      <c r="X93" s="111"/>
      <c r="Y93" s="111"/>
      <c r="Z93" s="111"/>
      <c r="AA93" s="111"/>
      <c r="AB93" s="111"/>
      <c r="AC93" s="111"/>
      <c r="AD93" s="111"/>
      <c r="AE93" s="111"/>
      <c r="AF93" s="122">
        <v>3</v>
      </c>
      <c r="AG93" s="111"/>
      <c r="AH93" s="111"/>
      <c r="AI93" s="71">
        <v>40911</v>
      </c>
      <c r="AJ93" s="68">
        <v>1</v>
      </c>
      <c r="AK93" s="125" t="s">
        <v>1729</v>
      </c>
      <c r="AL93" s="118">
        <v>182250731</v>
      </c>
      <c r="AM93" s="111"/>
      <c r="AN93" s="111"/>
      <c r="AO93" s="114" t="s">
        <v>137</v>
      </c>
      <c r="AP93" s="114" t="s">
        <v>1730</v>
      </c>
      <c r="AQ93" s="114"/>
      <c r="AR93" s="111"/>
      <c r="AS93" s="111"/>
      <c r="AT93" s="114" t="s">
        <v>139</v>
      </c>
      <c r="AU93" s="114"/>
      <c r="AV93" s="114"/>
      <c r="AW93" s="111"/>
      <c r="AX93" s="111"/>
      <c r="AY93" s="114"/>
      <c r="AZ93" s="114"/>
      <c r="BA93" s="114"/>
      <c r="BB93" s="111"/>
      <c r="BC93" s="111"/>
      <c r="BD93" s="114"/>
      <c r="BE93" s="114"/>
      <c r="BF93" s="114"/>
      <c r="BG93" s="111"/>
      <c r="BH93" s="111"/>
      <c r="BI93" s="111"/>
      <c r="BJ93" s="111"/>
      <c r="BK93" s="111"/>
      <c r="BL93" s="112"/>
      <c r="BM93" s="112"/>
      <c r="BN93" s="112"/>
    </row>
    <row r="94" spans="1:66" x14ac:dyDescent="0.25">
      <c r="A94" s="114">
        <v>79</v>
      </c>
      <c r="B94" s="62" t="s">
        <v>950</v>
      </c>
      <c r="C94" s="63" t="s">
        <v>1731</v>
      </c>
      <c r="D94" s="69" t="s">
        <v>1732</v>
      </c>
      <c r="E94" s="70" t="s">
        <v>1733</v>
      </c>
      <c r="F94" s="111"/>
      <c r="G94" s="111"/>
      <c r="H94" s="111"/>
      <c r="I94" s="111"/>
      <c r="J94" s="66" t="s">
        <v>1731</v>
      </c>
      <c r="K94" s="111"/>
      <c r="L94" s="111"/>
      <c r="M94" s="112" t="s">
        <v>1215</v>
      </c>
      <c r="N94" s="111"/>
      <c r="O94" s="111"/>
      <c r="P94" s="111"/>
      <c r="Q94" s="111"/>
      <c r="R94" s="111"/>
      <c r="S94" s="111"/>
      <c r="T94" s="115" t="s">
        <v>1216</v>
      </c>
      <c r="U94" s="111"/>
      <c r="V94" s="111"/>
      <c r="W94" s="111"/>
      <c r="X94" s="111"/>
      <c r="Y94" s="111"/>
      <c r="Z94" s="111"/>
      <c r="AA94" s="111"/>
      <c r="AB94" s="111"/>
      <c r="AC94" s="111"/>
      <c r="AD94" s="111"/>
      <c r="AE94" s="111"/>
      <c r="AF94" s="122">
        <v>3</v>
      </c>
      <c r="AG94" s="111"/>
      <c r="AH94" s="111"/>
      <c r="AI94" s="71">
        <v>40911</v>
      </c>
      <c r="AJ94" s="68">
        <v>1</v>
      </c>
      <c r="AK94" s="114" t="s">
        <v>1734</v>
      </c>
      <c r="AL94" s="118" t="s">
        <v>1735</v>
      </c>
      <c r="AM94" s="111"/>
      <c r="AN94" s="111"/>
      <c r="AO94" s="114" t="s">
        <v>213</v>
      </c>
      <c r="AP94" s="114" t="s">
        <v>1736</v>
      </c>
      <c r="AQ94" s="114"/>
      <c r="AR94" s="111"/>
      <c r="AS94" s="111"/>
      <c r="AT94" s="114" t="s">
        <v>139</v>
      </c>
      <c r="AU94" s="114"/>
      <c r="AV94" s="114"/>
      <c r="AW94" s="111"/>
      <c r="AX94" s="111"/>
      <c r="AY94" s="114"/>
      <c r="AZ94" s="114"/>
      <c r="BA94" s="114"/>
      <c r="BB94" s="111"/>
      <c r="BC94" s="111"/>
      <c r="BD94" s="114"/>
      <c r="BE94" s="114"/>
      <c r="BF94" s="114"/>
      <c r="BG94" s="111"/>
      <c r="BH94" s="111"/>
      <c r="BI94" s="111"/>
      <c r="BJ94" s="111"/>
      <c r="BK94" s="111"/>
      <c r="BL94" s="112"/>
      <c r="BM94" s="112"/>
      <c r="BN94" s="112"/>
    </row>
    <row r="95" spans="1:66" x14ac:dyDescent="0.25">
      <c r="A95" s="114">
        <v>80</v>
      </c>
      <c r="B95" s="72" t="s">
        <v>1737</v>
      </c>
      <c r="C95" s="74" t="s">
        <v>1738</v>
      </c>
      <c r="D95" s="69" t="s">
        <v>1739</v>
      </c>
      <c r="E95" s="70" t="s">
        <v>1740</v>
      </c>
      <c r="F95" s="111"/>
      <c r="G95" s="111"/>
      <c r="H95" s="111"/>
      <c r="I95" s="111"/>
      <c r="J95" s="75" t="s">
        <v>1738</v>
      </c>
      <c r="K95" s="111"/>
      <c r="L95" s="111"/>
      <c r="M95" s="112" t="s">
        <v>1215</v>
      </c>
      <c r="N95" s="111"/>
      <c r="O95" s="111"/>
      <c r="P95" s="111"/>
      <c r="Q95" s="111"/>
      <c r="R95" s="111"/>
      <c r="S95" s="111"/>
      <c r="T95" s="115" t="s">
        <v>1216</v>
      </c>
      <c r="U95" s="111"/>
      <c r="V95" s="111"/>
      <c r="W95" s="111"/>
      <c r="X95" s="111"/>
      <c r="Y95" s="111"/>
      <c r="Z95" s="111"/>
      <c r="AA95" s="111"/>
      <c r="AB95" s="111"/>
      <c r="AC95" s="111"/>
      <c r="AD95" s="111"/>
      <c r="AE95" s="111"/>
      <c r="AF95" s="122">
        <v>3</v>
      </c>
      <c r="AG95" s="111"/>
      <c r="AH95" s="111"/>
      <c r="AI95" s="71">
        <v>40977</v>
      </c>
      <c r="AJ95" s="68">
        <v>1</v>
      </c>
      <c r="AK95" s="125" t="s">
        <v>1741</v>
      </c>
      <c r="AL95" s="118" t="s">
        <v>1742</v>
      </c>
      <c r="AM95" s="111"/>
      <c r="AN95" s="111"/>
      <c r="AO95" s="114" t="s">
        <v>137</v>
      </c>
      <c r="AP95" s="114" t="s">
        <v>1743</v>
      </c>
      <c r="AQ95" s="114"/>
      <c r="AR95" s="111"/>
      <c r="AS95" s="111"/>
      <c r="AT95" s="114" t="s">
        <v>139</v>
      </c>
      <c r="AU95" s="114"/>
      <c r="AV95" s="114"/>
      <c r="AW95" s="111"/>
      <c r="AX95" s="111"/>
      <c r="AY95" s="114"/>
      <c r="AZ95" s="114"/>
      <c r="BA95" s="114"/>
      <c r="BB95" s="111"/>
      <c r="BC95" s="111"/>
      <c r="BD95" s="114"/>
      <c r="BE95" s="114"/>
      <c r="BF95" s="114"/>
      <c r="BG95" s="111"/>
      <c r="BH95" s="111"/>
      <c r="BI95" s="111"/>
      <c r="BJ95" s="111"/>
      <c r="BK95" s="111"/>
      <c r="BL95" s="112"/>
      <c r="BM95" s="112"/>
      <c r="BN95" s="112"/>
    </row>
    <row r="96" spans="1:66" x14ac:dyDescent="0.25">
      <c r="A96" s="114">
        <v>81</v>
      </c>
      <c r="B96" s="72" t="s">
        <v>1744</v>
      </c>
      <c r="C96" s="74" t="s">
        <v>1745</v>
      </c>
      <c r="D96" s="69" t="s">
        <v>1746</v>
      </c>
      <c r="E96" s="70" t="s">
        <v>1747</v>
      </c>
      <c r="F96" s="111"/>
      <c r="G96" s="111"/>
      <c r="H96" s="111"/>
      <c r="I96" s="111"/>
      <c r="J96" s="75" t="s">
        <v>1745</v>
      </c>
      <c r="K96" s="111"/>
      <c r="L96" s="111"/>
      <c r="M96" s="112" t="s">
        <v>1215</v>
      </c>
      <c r="N96" s="111"/>
      <c r="O96" s="111"/>
      <c r="P96" s="111"/>
      <c r="Q96" s="111"/>
      <c r="R96" s="111"/>
      <c r="S96" s="111"/>
      <c r="T96" s="115" t="s">
        <v>1216</v>
      </c>
      <c r="U96" s="111"/>
      <c r="V96" s="111"/>
      <c r="W96" s="111"/>
      <c r="X96" s="111"/>
      <c r="Y96" s="111"/>
      <c r="Z96" s="111"/>
      <c r="AA96" s="111"/>
      <c r="AB96" s="111"/>
      <c r="AC96" s="111"/>
      <c r="AD96" s="111"/>
      <c r="AE96" s="111"/>
      <c r="AF96" s="122">
        <v>4</v>
      </c>
      <c r="AG96" s="111"/>
      <c r="AH96" s="111"/>
      <c r="AI96" s="71">
        <v>40977</v>
      </c>
      <c r="AJ96" s="68"/>
      <c r="AK96" s="125" t="s">
        <v>1748</v>
      </c>
      <c r="AL96" s="118" t="s">
        <v>1749</v>
      </c>
      <c r="AM96" s="111"/>
      <c r="AN96" s="111"/>
      <c r="AO96" s="114" t="s">
        <v>213</v>
      </c>
      <c r="AP96" s="114" t="s">
        <v>1750</v>
      </c>
      <c r="AQ96" s="114"/>
      <c r="AR96" s="111"/>
      <c r="AS96" s="111"/>
      <c r="AT96" s="114" t="s">
        <v>139</v>
      </c>
      <c r="AU96" s="114" t="s">
        <v>1751</v>
      </c>
      <c r="AV96" s="114"/>
      <c r="AW96" s="111"/>
      <c r="AX96" s="111"/>
      <c r="AY96" s="114" t="s">
        <v>139</v>
      </c>
      <c r="AZ96" s="114"/>
      <c r="BA96" s="114"/>
      <c r="BB96" s="111"/>
      <c r="BC96" s="111"/>
      <c r="BD96" s="114"/>
      <c r="BE96" s="114"/>
      <c r="BF96" s="114"/>
      <c r="BG96" s="111"/>
      <c r="BH96" s="111"/>
      <c r="BI96" s="111"/>
      <c r="BJ96" s="111"/>
      <c r="BK96" s="111"/>
      <c r="BL96" s="112"/>
      <c r="BM96" s="112"/>
      <c r="BN96" s="112"/>
    </row>
    <row r="97" spans="1:66" x14ac:dyDescent="0.25">
      <c r="A97" s="114">
        <v>82</v>
      </c>
      <c r="B97" s="62" t="s">
        <v>1752</v>
      </c>
      <c r="C97" s="63" t="s">
        <v>1753</v>
      </c>
      <c r="D97" s="69" t="s">
        <v>1754</v>
      </c>
      <c r="E97" s="70" t="s">
        <v>1755</v>
      </c>
      <c r="F97" s="111"/>
      <c r="G97" s="111"/>
      <c r="H97" s="111"/>
      <c r="I97" s="111"/>
      <c r="J97" s="66" t="s">
        <v>1756</v>
      </c>
      <c r="K97" s="111"/>
      <c r="L97" s="111"/>
      <c r="M97" s="112" t="s">
        <v>1215</v>
      </c>
      <c r="N97" s="111"/>
      <c r="O97" s="111"/>
      <c r="P97" s="111"/>
      <c r="Q97" s="111"/>
      <c r="R97" s="111"/>
      <c r="S97" s="111"/>
      <c r="T97" s="115" t="s">
        <v>1216</v>
      </c>
      <c r="U97" s="111"/>
      <c r="V97" s="111"/>
      <c r="W97" s="111"/>
      <c r="X97" s="111"/>
      <c r="Y97" s="111"/>
      <c r="Z97" s="111"/>
      <c r="AA97" s="111"/>
      <c r="AB97" s="111"/>
      <c r="AC97" s="111"/>
      <c r="AD97" s="111"/>
      <c r="AE97" s="111"/>
      <c r="AF97" s="122">
        <v>3</v>
      </c>
      <c r="AG97" s="111"/>
      <c r="AH97" s="111"/>
      <c r="AI97" s="81">
        <v>40904</v>
      </c>
      <c r="AJ97" s="68">
        <v>1</v>
      </c>
      <c r="AK97" s="117" t="s">
        <v>1757</v>
      </c>
      <c r="AL97" s="118">
        <v>194267536</v>
      </c>
      <c r="AM97" s="111"/>
      <c r="AN97" s="111"/>
      <c r="AO97" s="114" t="s">
        <v>213</v>
      </c>
      <c r="AP97" s="114" t="s">
        <v>1758</v>
      </c>
      <c r="AQ97" s="114"/>
      <c r="AR97" s="111"/>
      <c r="AS97" s="111"/>
      <c r="AT97" s="114" t="s">
        <v>139</v>
      </c>
      <c r="AU97" s="114"/>
      <c r="AV97" s="114"/>
      <c r="AW97" s="111"/>
      <c r="AX97" s="111"/>
      <c r="AY97" s="114"/>
      <c r="AZ97" s="114"/>
      <c r="BA97" s="114"/>
      <c r="BB97" s="111"/>
      <c r="BC97" s="111"/>
      <c r="BD97" s="114"/>
      <c r="BE97" s="114"/>
      <c r="BF97" s="114"/>
      <c r="BG97" s="111"/>
      <c r="BH97" s="111"/>
      <c r="BI97" s="111"/>
      <c r="BJ97" s="111"/>
      <c r="BK97" s="111"/>
      <c r="BL97" s="112"/>
      <c r="BM97" s="112"/>
      <c r="BN97" s="112"/>
    </row>
    <row r="98" spans="1:66" x14ac:dyDescent="0.25">
      <c r="A98" s="114">
        <v>83</v>
      </c>
      <c r="B98" s="62" t="s">
        <v>1759</v>
      </c>
      <c r="C98" s="63" t="s">
        <v>1760</v>
      </c>
      <c r="D98" s="69" t="s">
        <v>1761</v>
      </c>
      <c r="E98" s="70" t="s">
        <v>1762</v>
      </c>
      <c r="F98" s="111"/>
      <c r="G98" s="111"/>
      <c r="H98" s="111"/>
      <c r="I98" s="111"/>
      <c r="J98" s="66" t="s">
        <v>1760</v>
      </c>
      <c r="K98" s="111"/>
      <c r="L98" s="111"/>
      <c r="M98" s="112" t="s">
        <v>1215</v>
      </c>
      <c r="N98" s="111"/>
      <c r="O98" s="111"/>
      <c r="P98" s="111"/>
      <c r="Q98" s="111"/>
      <c r="R98" s="111"/>
      <c r="S98" s="111"/>
      <c r="T98" s="115" t="s">
        <v>1216</v>
      </c>
      <c r="U98" s="111"/>
      <c r="V98" s="111"/>
      <c r="W98" s="111"/>
      <c r="X98" s="111"/>
      <c r="Y98" s="111"/>
      <c r="Z98" s="111"/>
      <c r="AA98" s="111"/>
      <c r="AB98" s="111"/>
      <c r="AC98" s="111"/>
      <c r="AD98" s="111"/>
      <c r="AE98" s="111"/>
      <c r="AF98" s="122">
        <v>3</v>
      </c>
      <c r="AG98" s="111"/>
      <c r="AH98" s="111"/>
      <c r="AI98" s="81">
        <v>40905</v>
      </c>
      <c r="AJ98" s="68">
        <v>1</v>
      </c>
      <c r="AK98" s="114" t="s">
        <v>1763</v>
      </c>
      <c r="AL98" s="118" t="s">
        <v>1764</v>
      </c>
      <c r="AM98" s="111"/>
      <c r="AN98" s="111"/>
      <c r="AO98" s="114" t="s">
        <v>213</v>
      </c>
      <c r="AP98" s="114" t="s">
        <v>1765</v>
      </c>
      <c r="AQ98" s="114"/>
      <c r="AR98" s="111"/>
      <c r="AS98" s="111"/>
      <c r="AT98" s="114" t="s">
        <v>139</v>
      </c>
      <c r="AU98" s="114"/>
      <c r="AV98" s="114"/>
      <c r="AW98" s="111"/>
      <c r="AX98" s="111"/>
      <c r="AY98" s="114"/>
      <c r="AZ98" s="114"/>
      <c r="BA98" s="114"/>
      <c r="BB98" s="111"/>
      <c r="BC98" s="111"/>
      <c r="BD98" s="114"/>
      <c r="BE98" s="114"/>
      <c r="BF98" s="114"/>
      <c r="BG98" s="111"/>
      <c r="BH98" s="111"/>
      <c r="BI98" s="111"/>
      <c r="BJ98" s="111"/>
      <c r="BK98" s="111"/>
      <c r="BL98" s="112"/>
      <c r="BM98" s="112"/>
      <c r="BN98" s="112"/>
    </row>
    <row r="99" spans="1:66" x14ac:dyDescent="0.25">
      <c r="A99" s="114">
        <v>84</v>
      </c>
      <c r="B99" s="62" t="s">
        <v>1766</v>
      </c>
      <c r="C99" s="63" t="s">
        <v>1767</v>
      </c>
      <c r="D99" s="64" t="s">
        <v>1768</v>
      </c>
      <c r="E99" s="70" t="s">
        <v>1769</v>
      </c>
      <c r="F99" s="111"/>
      <c r="G99" s="111"/>
      <c r="H99" s="111"/>
      <c r="I99" s="111"/>
      <c r="J99" s="66" t="s">
        <v>1770</v>
      </c>
      <c r="K99" s="111"/>
      <c r="L99" s="111"/>
      <c r="M99" s="112" t="s">
        <v>1215</v>
      </c>
      <c r="N99" s="111"/>
      <c r="O99" s="111"/>
      <c r="P99" s="111"/>
      <c r="Q99" s="111"/>
      <c r="R99" s="111"/>
      <c r="S99" s="111"/>
      <c r="T99" s="115" t="s">
        <v>1216</v>
      </c>
      <c r="U99" s="111"/>
      <c r="V99" s="111"/>
      <c r="W99" s="111"/>
      <c r="X99" s="111"/>
      <c r="Y99" s="111"/>
      <c r="Z99" s="111"/>
      <c r="AA99" s="111"/>
      <c r="AB99" s="111"/>
      <c r="AC99" s="111"/>
      <c r="AD99" s="111"/>
      <c r="AE99" s="111"/>
      <c r="AF99" s="122">
        <v>2</v>
      </c>
      <c r="AG99" s="111"/>
      <c r="AH99" s="111"/>
      <c r="AI99" s="71">
        <v>40903</v>
      </c>
      <c r="AJ99" s="68">
        <v>1</v>
      </c>
      <c r="AK99" s="125" t="s">
        <v>1771</v>
      </c>
      <c r="AL99" s="118" t="s">
        <v>1772</v>
      </c>
      <c r="AM99" s="111"/>
      <c r="AN99" s="111"/>
      <c r="AO99" s="114" t="s">
        <v>213</v>
      </c>
      <c r="AP99" s="114"/>
      <c r="AQ99" s="114"/>
      <c r="AR99" s="111"/>
      <c r="AS99" s="111"/>
      <c r="AT99" s="114"/>
      <c r="AU99" s="114"/>
      <c r="AV99" s="114"/>
      <c r="AW99" s="111"/>
      <c r="AX99" s="111"/>
      <c r="AY99" s="114"/>
      <c r="AZ99" s="114"/>
      <c r="BA99" s="114"/>
      <c r="BB99" s="111"/>
      <c r="BC99" s="111"/>
      <c r="BD99" s="114"/>
      <c r="BE99" s="114"/>
      <c r="BF99" s="114"/>
      <c r="BG99" s="111"/>
      <c r="BH99" s="111"/>
      <c r="BI99" s="111"/>
      <c r="BJ99" s="111"/>
      <c r="BK99" s="111"/>
      <c r="BL99" s="112"/>
      <c r="BM99" s="112"/>
      <c r="BN99" s="112"/>
    </row>
    <row r="100" spans="1:66" x14ac:dyDescent="0.25">
      <c r="A100" s="114">
        <v>85</v>
      </c>
      <c r="B100" s="72" t="s">
        <v>1773</v>
      </c>
      <c r="C100" s="74" t="s">
        <v>1774</v>
      </c>
      <c r="D100" s="69" t="s">
        <v>1775</v>
      </c>
      <c r="E100" s="70" t="s">
        <v>1776</v>
      </c>
      <c r="F100" s="111"/>
      <c r="G100" s="111"/>
      <c r="H100" s="111"/>
      <c r="I100" s="111"/>
      <c r="J100" s="75" t="s">
        <v>1774</v>
      </c>
      <c r="K100" s="111"/>
      <c r="L100" s="111"/>
      <c r="M100" s="112" t="s">
        <v>1215</v>
      </c>
      <c r="N100" s="111"/>
      <c r="O100" s="111"/>
      <c r="P100" s="111"/>
      <c r="Q100" s="111"/>
      <c r="R100" s="111"/>
      <c r="S100" s="111"/>
      <c r="T100" s="115" t="s">
        <v>1216</v>
      </c>
      <c r="U100" s="111"/>
      <c r="V100" s="111"/>
      <c r="W100" s="111"/>
      <c r="X100" s="111"/>
      <c r="Y100" s="111"/>
      <c r="Z100" s="111"/>
      <c r="AA100" s="111"/>
      <c r="AB100" s="111"/>
      <c r="AC100" s="111"/>
      <c r="AD100" s="111"/>
      <c r="AE100" s="111"/>
      <c r="AF100" s="122">
        <v>3</v>
      </c>
      <c r="AG100" s="111"/>
      <c r="AH100" s="111"/>
      <c r="AI100" s="71">
        <v>40977</v>
      </c>
      <c r="AJ100" s="68">
        <v>1</v>
      </c>
      <c r="AK100" s="117" t="s">
        <v>1777</v>
      </c>
      <c r="AL100" s="118" t="s">
        <v>1778</v>
      </c>
      <c r="AM100" s="111"/>
      <c r="AN100" s="111"/>
      <c r="AO100" s="114" t="s">
        <v>213</v>
      </c>
      <c r="AP100" s="114" t="s">
        <v>1779</v>
      </c>
      <c r="AQ100" s="114"/>
      <c r="AR100" s="111"/>
      <c r="AS100" s="111"/>
      <c r="AT100" s="114" t="s">
        <v>139</v>
      </c>
      <c r="AU100" s="114"/>
      <c r="AV100" s="114"/>
      <c r="AW100" s="111"/>
      <c r="AX100" s="111"/>
      <c r="AY100" s="114"/>
      <c r="AZ100" s="114"/>
      <c r="BA100" s="114"/>
      <c r="BB100" s="111"/>
      <c r="BC100" s="111"/>
      <c r="BD100" s="114"/>
      <c r="BE100" s="114"/>
      <c r="BF100" s="114"/>
      <c r="BG100" s="111"/>
      <c r="BH100" s="111"/>
      <c r="BI100" s="111"/>
      <c r="BJ100" s="111"/>
      <c r="BK100" s="111"/>
      <c r="BL100" s="112"/>
      <c r="BM100" s="112"/>
      <c r="BN100" s="112"/>
    </row>
    <row r="101" spans="1:66" x14ac:dyDescent="0.25">
      <c r="A101" s="114">
        <v>86</v>
      </c>
      <c r="B101" s="72" t="s">
        <v>1780</v>
      </c>
      <c r="C101" s="74" t="s">
        <v>1781</v>
      </c>
      <c r="D101" s="64" t="s">
        <v>1782</v>
      </c>
      <c r="E101" s="70" t="s">
        <v>1783</v>
      </c>
      <c r="F101" s="111"/>
      <c r="G101" s="111"/>
      <c r="H101" s="111"/>
      <c r="I101" s="111"/>
      <c r="J101" s="75" t="s">
        <v>1781</v>
      </c>
      <c r="K101" s="111"/>
      <c r="L101" s="111"/>
      <c r="M101" s="112" t="s">
        <v>1215</v>
      </c>
      <c r="N101" s="111"/>
      <c r="O101" s="111"/>
      <c r="P101" s="111"/>
      <c r="Q101" s="111"/>
      <c r="R101" s="111"/>
      <c r="S101" s="111"/>
      <c r="T101" s="115" t="s">
        <v>1216</v>
      </c>
      <c r="U101" s="111"/>
      <c r="V101" s="111"/>
      <c r="W101" s="111"/>
      <c r="X101" s="111"/>
      <c r="Y101" s="111"/>
      <c r="Z101" s="111"/>
      <c r="AA101" s="111"/>
      <c r="AB101" s="111"/>
      <c r="AC101" s="111"/>
      <c r="AD101" s="111"/>
      <c r="AE101" s="111"/>
      <c r="AF101" s="122">
        <v>3</v>
      </c>
      <c r="AG101" s="111"/>
      <c r="AH101" s="111"/>
      <c r="AI101" s="71">
        <v>40977</v>
      </c>
      <c r="AJ101" s="68">
        <v>1</v>
      </c>
      <c r="AK101" s="114" t="s">
        <v>1784</v>
      </c>
      <c r="AL101" s="123">
        <v>142443414</v>
      </c>
      <c r="AM101" s="111"/>
      <c r="AN101" s="111"/>
      <c r="AO101" s="114" t="s">
        <v>213</v>
      </c>
      <c r="AP101" s="114" t="s">
        <v>1785</v>
      </c>
      <c r="AQ101" s="114"/>
      <c r="AR101" s="111"/>
      <c r="AS101" s="111"/>
      <c r="AT101" s="114" t="s">
        <v>139</v>
      </c>
      <c r="AU101" s="114"/>
      <c r="AV101" s="114"/>
      <c r="AW101" s="111"/>
      <c r="AX101" s="111"/>
      <c r="AY101" s="114"/>
      <c r="AZ101" s="114"/>
      <c r="BA101" s="114"/>
      <c r="BB101" s="111"/>
      <c r="BC101" s="111"/>
      <c r="BD101" s="114"/>
      <c r="BE101" s="114"/>
      <c r="BF101" s="114"/>
      <c r="BG101" s="111"/>
      <c r="BH101" s="111"/>
      <c r="BI101" s="111"/>
      <c r="BJ101" s="111"/>
      <c r="BK101" s="111"/>
      <c r="BL101" s="112"/>
      <c r="BM101" s="112"/>
      <c r="BN101" s="112"/>
    </row>
    <row r="102" spans="1:66" x14ac:dyDescent="0.25">
      <c r="A102" s="114">
        <v>87</v>
      </c>
      <c r="B102" s="62" t="s">
        <v>1786</v>
      </c>
      <c r="C102" s="63" t="s">
        <v>1787</v>
      </c>
      <c r="D102" s="64" t="s">
        <v>1788</v>
      </c>
      <c r="E102" s="70" t="s">
        <v>1789</v>
      </c>
      <c r="F102" s="111"/>
      <c r="G102" s="111"/>
      <c r="H102" s="111"/>
      <c r="I102" s="111"/>
      <c r="J102" s="66" t="s">
        <v>1787</v>
      </c>
      <c r="K102" s="111"/>
      <c r="L102" s="111"/>
      <c r="M102" s="112" t="s">
        <v>1215</v>
      </c>
      <c r="N102" s="111"/>
      <c r="O102" s="111"/>
      <c r="P102" s="111"/>
      <c r="Q102" s="111"/>
      <c r="R102" s="111"/>
      <c r="S102" s="111"/>
      <c r="T102" s="115" t="s">
        <v>1216</v>
      </c>
      <c r="U102" s="111"/>
      <c r="V102" s="111"/>
      <c r="W102" s="111"/>
      <c r="X102" s="111"/>
      <c r="Y102" s="111"/>
      <c r="Z102" s="111"/>
      <c r="AA102" s="111"/>
      <c r="AB102" s="111"/>
      <c r="AC102" s="111"/>
      <c r="AD102" s="111"/>
      <c r="AE102" s="111"/>
      <c r="AF102" s="122">
        <v>2</v>
      </c>
      <c r="AG102" s="111"/>
      <c r="AH102" s="111"/>
      <c r="AI102" s="71">
        <v>40903</v>
      </c>
      <c r="AJ102" s="68"/>
      <c r="AK102" s="114" t="s">
        <v>1790</v>
      </c>
      <c r="AL102" s="123">
        <v>182384776</v>
      </c>
      <c r="AM102" s="111"/>
      <c r="AN102" s="111"/>
      <c r="AO102" s="114" t="s">
        <v>213</v>
      </c>
      <c r="AP102" s="114"/>
      <c r="AQ102" s="114"/>
      <c r="AR102" s="111"/>
      <c r="AS102" s="111"/>
      <c r="AT102" s="114"/>
      <c r="AU102" s="114"/>
      <c r="AV102" s="114"/>
      <c r="AW102" s="111"/>
      <c r="AX102" s="111"/>
      <c r="AY102" s="114"/>
      <c r="AZ102" s="114"/>
      <c r="BA102" s="114"/>
      <c r="BB102" s="111"/>
      <c r="BC102" s="111"/>
      <c r="BD102" s="114"/>
      <c r="BE102" s="114"/>
      <c r="BF102" s="114"/>
      <c r="BG102" s="111"/>
      <c r="BH102" s="111"/>
      <c r="BI102" s="111"/>
      <c r="BJ102" s="111"/>
      <c r="BK102" s="111"/>
      <c r="BL102" s="112"/>
      <c r="BM102" s="112"/>
      <c r="BN102" s="112"/>
    </row>
    <row r="103" spans="1:66" x14ac:dyDescent="0.25">
      <c r="A103" s="114">
        <v>88</v>
      </c>
      <c r="B103" s="72" t="s">
        <v>1791</v>
      </c>
      <c r="C103" s="74" t="s">
        <v>1792</v>
      </c>
      <c r="D103" s="69" t="s">
        <v>1793</v>
      </c>
      <c r="E103" s="70" t="s">
        <v>1794</v>
      </c>
      <c r="F103" s="111"/>
      <c r="G103" s="111"/>
      <c r="H103" s="111"/>
      <c r="I103" s="111"/>
      <c r="J103" s="75" t="s">
        <v>1792</v>
      </c>
      <c r="K103" s="111"/>
      <c r="L103" s="111"/>
      <c r="M103" s="112" t="s">
        <v>1215</v>
      </c>
      <c r="N103" s="111"/>
      <c r="O103" s="111"/>
      <c r="P103" s="111"/>
      <c r="Q103" s="111"/>
      <c r="R103" s="111"/>
      <c r="S103" s="111"/>
      <c r="T103" s="115" t="s">
        <v>1216</v>
      </c>
      <c r="U103" s="111"/>
      <c r="V103" s="111"/>
      <c r="W103" s="111"/>
      <c r="X103" s="111"/>
      <c r="Y103" s="111"/>
      <c r="Z103" s="111"/>
      <c r="AA103" s="111"/>
      <c r="AB103" s="111"/>
      <c r="AC103" s="111"/>
      <c r="AD103" s="111"/>
      <c r="AE103" s="111"/>
      <c r="AF103" s="122">
        <v>5</v>
      </c>
      <c r="AG103" s="111"/>
      <c r="AH103" s="111"/>
      <c r="AI103" s="71">
        <v>40977</v>
      </c>
      <c r="AJ103" s="68">
        <v>1</v>
      </c>
      <c r="AK103" s="124" t="s">
        <v>1795</v>
      </c>
      <c r="AL103" s="118" t="s">
        <v>1796</v>
      </c>
      <c r="AM103" s="111"/>
      <c r="AN103" s="111"/>
      <c r="AO103" s="114" t="s">
        <v>1265</v>
      </c>
      <c r="AP103" s="124" t="s">
        <v>1797</v>
      </c>
      <c r="AQ103" s="121">
        <v>172297139</v>
      </c>
      <c r="AR103" s="111"/>
      <c r="AS103" s="111"/>
      <c r="AT103" s="114" t="s">
        <v>335</v>
      </c>
      <c r="AU103" s="124" t="s">
        <v>1798</v>
      </c>
      <c r="AV103" s="114">
        <v>173211779</v>
      </c>
      <c r="AW103" s="111"/>
      <c r="AX103" s="111"/>
      <c r="AY103" s="114" t="s">
        <v>1799</v>
      </c>
      <c r="AZ103" s="114" t="s">
        <v>1596</v>
      </c>
      <c r="BA103" s="121" t="s">
        <v>1800</v>
      </c>
      <c r="BB103" s="111"/>
      <c r="BC103" s="111"/>
      <c r="BD103" s="114" t="s">
        <v>213</v>
      </c>
      <c r="BE103" s="114" t="s">
        <v>1801</v>
      </c>
      <c r="BF103" s="114"/>
      <c r="BG103" s="111"/>
      <c r="BH103" s="111"/>
      <c r="BI103" s="111"/>
      <c r="BJ103" s="111"/>
      <c r="BK103" s="111"/>
      <c r="BL103" s="112"/>
      <c r="BM103" s="112"/>
      <c r="BN103" s="112"/>
    </row>
    <row r="104" spans="1:66" x14ac:dyDescent="0.25">
      <c r="A104" s="114">
        <v>89</v>
      </c>
      <c r="B104" s="62" t="s">
        <v>1802</v>
      </c>
      <c r="C104" s="63" t="s">
        <v>1803</v>
      </c>
      <c r="D104" s="73" t="s">
        <v>1804</v>
      </c>
      <c r="E104" s="70" t="s">
        <v>1805</v>
      </c>
      <c r="F104" s="111"/>
      <c r="G104" s="111"/>
      <c r="H104" s="111"/>
      <c r="I104" s="111"/>
      <c r="J104" s="66" t="s">
        <v>1803</v>
      </c>
      <c r="K104" s="111"/>
      <c r="L104" s="111"/>
      <c r="M104" s="112" t="s">
        <v>1215</v>
      </c>
      <c r="N104" s="111"/>
      <c r="O104" s="111"/>
      <c r="P104" s="111"/>
      <c r="Q104" s="111"/>
      <c r="R104" s="111"/>
      <c r="S104" s="111"/>
      <c r="T104" s="115" t="s">
        <v>1216</v>
      </c>
      <c r="U104" s="111"/>
      <c r="V104" s="111"/>
      <c r="W104" s="111"/>
      <c r="X104" s="111"/>
      <c r="Y104" s="111"/>
      <c r="Z104" s="111"/>
      <c r="AA104" s="111"/>
      <c r="AB104" s="111"/>
      <c r="AC104" s="111"/>
      <c r="AD104" s="111"/>
      <c r="AE104" s="111"/>
      <c r="AF104" s="122">
        <v>4</v>
      </c>
      <c r="AG104" s="111"/>
      <c r="AH104" s="111"/>
      <c r="AI104" s="71">
        <v>40903</v>
      </c>
      <c r="AJ104" s="68">
        <v>1</v>
      </c>
      <c r="AK104" s="114" t="s">
        <v>1806</v>
      </c>
      <c r="AL104" s="118" t="s">
        <v>1807</v>
      </c>
      <c r="AM104" s="111"/>
      <c r="AN104" s="111"/>
      <c r="AO104" s="114" t="s">
        <v>213</v>
      </c>
      <c r="AP104" s="114" t="s">
        <v>1808</v>
      </c>
      <c r="AQ104" s="114"/>
      <c r="AR104" s="111"/>
      <c r="AS104" s="111"/>
      <c r="AT104" s="114" t="s">
        <v>139</v>
      </c>
      <c r="AU104" s="114" t="s">
        <v>1809</v>
      </c>
      <c r="AV104" s="114"/>
      <c r="AW104" s="111"/>
      <c r="AX104" s="111"/>
      <c r="AY104" s="114" t="s">
        <v>139</v>
      </c>
      <c r="AZ104" s="114"/>
      <c r="BA104" s="114"/>
      <c r="BB104" s="111"/>
      <c r="BC104" s="111"/>
      <c r="BD104" s="114"/>
      <c r="BE104" s="114"/>
      <c r="BF104" s="114"/>
      <c r="BG104" s="111"/>
      <c r="BH104" s="111"/>
      <c r="BI104" s="111"/>
      <c r="BJ104" s="111"/>
      <c r="BK104" s="111"/>
      <c r="BL104" s="112"/>
      <c r="BM104" s="112"/>
      <c r="BN104" s="112"/>
    </row>
    <row r="105" spans="1:66" x14ac:dyDescent="0.25">
      <c r="A105" s="114">
        <v>90</v>
      </c>
      <c r="B105" s="62" t="s">
        <v>1810</v>
      </c>
      <c r="C105" s="63" t="s">
        <v>1252</v>
      </c>
      <c r="D105" s="64" t="s">
        <v>1811</v>
      </c>
      <c r="E105" s="70" t="s">
        <v>1812</v>
      </c>
      <c r="F105" s="111"/>
      <c r="G105" s="111"/>
      <c r="H105" s="111"/>
      <c r="I105" s="111"/>
      <c r="J105" s="66" t="s">
        <v>1252</v>
      </c>
      <c r="K105" s="111"/>
      <c r="L105" s="111"/>
      <c r="M105" s="112" t="s">
        <v>1215</v>
      </c>
      <c r="N105" s="111"/>
      <c r="O105" s="111"/>
      <c r="P105" s="111"/>
      <c r="Q105" s="111"/>
      <c r="R105" s="111"/>
      <c r="S105" s="111"/>
      <c r="T105" s="115" t="s">
        <v>1216</v>
      </c>
      <c r="U105" s="111"/>
      <c r="V105" s="111"/>
      <c r="W105" s="111"/>
      <c r="X105" s="111"/>
      <c r="Y105" s="111"/>
      <c r="Z105" s="111"/>
      <c r="AA105" s="111"/>
      <c r="AB105" s="111"/>
      <c r="AC105" s="111"/>
      <c r="AD105" s="111"/>
      <c r="AE105" s="111"/>
      <c r="AF105" s="122">
        <v>4</v>
      </c>
      <c r="AG105" s="111"/>
      <c r="AH105" s="111"/>
      <c r="AI105" s="71">
        <v>40911</v>
      </c>
      <c r="AJ105" s="68">
        <v>1</v>
      </c>
      <c r="AK105" s="117" t="s">
        <v>1813</v>
      </c>
      <c r="AL105" s="123" t="s">
        <v>1814</v>
      </c>
      <c r="AM105" s="111"/>
      <c r="AN105" s="111"/>
      <c r="AO105" s="114" t="s">
        <v>213</v>
      </c>
      <c r="AP105" s="114" t="s">
        <v>1815</v>
      </c>
      <c r="AQ105" s="114"/>
      <c r="AR105" s="111"/>
      <c r="AS105" s="111"/>
      <c r="AT105" s="114" t="s">
        <v>139</v>
      </c>
      <c r="AU105" s="114" t="s">
        <v>1816</v>
      </c>
      <c r="AV105" s="114"/>
      <c r="AW105" s="111"/>
      <c r="AX105" s="111"/>
      <c r="AY105" s="114" t="s">
        <v>139</v>
      </c>
      <c r="AZ105" s="114"/>
      <c r="BA105" s="114"/>
      <c r="BB105" s="111"/>
      <c r="BC105" s="111"/>
      <c r="BD105" s="114"/>
      <c r="BE105" s="114"/>
      <c r="BF105" s="114"/>
      <c r="BG105" s="111"/>
      <c r="BH105" s="111"/>
      <c r="BI105" s="111"/>
      <c r="BJ105" s="111"/>
      <c r="BK105" s="111"/>
      <c r="BL105" s="112"/>
      <c r="BM105" s="112"/>
      <c r="BN105" s="112"/>
    </row>
    <row r="106" spans="1:66" x14ac:dyDescent="0.25">
      <c r="A106" s="114">
        <v>91</v>
      </c>
      <c r="B106" s="72" t="s">
        <v>1817</v>
      </c>
      <c r="C106" s="128" t="s">
        <v>1818</v>
      </c>
      <c r="D106" s="129" t="s">
        <v>1819</v>
      </c>
      <c r="E106" s="70" t="s">
        <v>1820</v>
      </c>
      <c r="F106" s="111"/>
      <c r="G106" s="111"/>
      <c r="H106" s="111"/>
      <c r="I106" s="111"/>
      <c r="J106" s="130" t="s">
        <v>1821</v>
      </c>
      <c r="K106" s="111"/>
      <c r="L106" s="111"/>
      <c r="M106" s="112" t="s">
        <v>1215</v>
      </c>
      <c r="N106" s="111"/>
      <c r="O106" s="111"/>
      <c r="P106" s="111"/>
      <c r="Q106" s="111"/>
      <c r="R106" s="111"/>
      <c r="S106" s="111"/>
      <c r="T106" s="115" t="s">
        <v>1216</v>
      </c>
      <c r="U106" s="111"/>
      <c r="V106" s="111"/>
      <c r="W106" s="111"/>
      <c r="X106" s="111"/>
      <c r="Y106" s="111"/>
      <c r="Z106" s="111"/>
      <c r="AA106" s="111"/>
      <c r="AB106" s="111"/>
      <c r="AC106" s="111"/>
      <c r="AD106" s="111"/>
      <c r="AE106" s="111"/>
      <c r="AF106" s="116">
        <v>4</v>
      </c>
      <c r="AG106" s="111"/>
      <c r="AH106" s="111"/>
      <c r="AI106" s="71">
        <v>41125</v>
      </c>
      <c r="AJ106" s="68">
        <v>1</v>
      </c>
      <c r="AK106" s="117" t="s">
        <v>1822</v>
      </c>
      <c r="AL106" s="118" t="s">
        <v>1823</v>
      </c>
      <c r="AM106" s="111"/>
      <c r="AN106" s="111"/>
      <c r="AO106" s="114" t="s">
        <v>137</v>
      </c>
      <c r="AP106" s="114" t="s">
        <v>1824</v>
      </c>
      <c r="AQ106" s="114"/>
      <c r="AR106" s="111"/>
      <c r="AS106" s="111"/>
      <c r="AT106" s="114" t="s">
        <v>139</v>
      </c>
      <c r="AU106" s="114" t="s">
        <v>1825</v>
      </c>
      <c r="AV106" s="114"/>
      <c r="AW106" s="111"/>
      <c r="AX106" s="111"/>
      <c r="AY106" s="114" t="s">
        <v>139</v>
      </c>
      <c r="AZ106" s="114"/>
      <c r="BA106" s="114"/>
      <c r="BB106" s="111"/>
      <c r="BC106" s="111"/>
      <c r="BD106" s="114"/>
      <c r="BE106" s="114"/>
      <c r="BF106" s="114"/>
      <c r="BG106" s="111"/>
      <c r="BH106" s="111"/>
      <c r="BI106" s="111"/>
      <c r="BJ106" s="111"/>
      <c r="BK106" s="111"/>
      <c r="BL106" s="112"/>
      <c r="BM106" s="112"/>
      <c r="BN106" s="112"/>
    </row>
    <row r="107" spans="1:66" ht="31.5" x14ac:dyDescent="0.25">
      <c r="A107" s="114">
        <v>92</v>
      </c>
      <c r="B107" s="62" t="s">
        <v>1826</v>
      </c>
      <c r="C107" s="63" t="s">
        <v>1827</v>
      </c>
      <c r="D107" s="73" t="s">
        <v>1828</v>
      </c>
      <c r="E107" s="70" t="s">
        <v>1829</v>
      </c>
      <c r="F107" s="111"/>
      <c r="G107" s="111"/>
      <c r="H107" s="111"/>
      <c r="I107" s="111"/>
      <c r="J107" s="66" t="s">
        <v>1827</v>
      </c>
      <c r="K107" s="111"/>
      <c r="L107" s="111"/>
      <c r="M107" s="112" t="s">
        <v>1215</v>
      </c>
      <c r="N107" s="111"/>
      <c r="O107" s="111"/>
      <c r="P107" s="111"/>
      <c r="Q107" s="111"/>
      <c r="R107" s="111"/>
      <c r="S107" s="111"/>
      <c r="T107" s="115" t="s">
        <v>1216</v>
      </c>
      <c r="U107" s="111"/>
      <c r="V107" s="111"/>
      <c r="W107" s="111"/>
      <c r="X107" s="111"/>
      <c r="Y107" s="111"/>
      <c r="Z107" s="111"/>
      <c r="AA107" s="111"/>
      <c r="AB107" s="111"/>
      <c r="AC107" s="111"/>
      <c r="AD107" s="111"/>
      <c r="AE107" s="111"/>
      <c r="AF107" s="122">
        <v>3</v>
      </c>
      <c r="AG107" s="111"/>
      <c r="AH107" s="111"/>
      <c r="AI107" s="71">
        <v>40911</v>
      </c>
      <c r="AJ107" s="68">
        <v>1</v>
      </c>
      <c r="AK107" s="114" t="s">
        <v>1830</v>
      </c>
      <c r="AL107" s="123">
        <v>111687222</v>
      </c>
      <c r="AM107" s="111"/>
      <c r="AN107" s="111"/>
      <c r="AO107" s="114" t="s">
        <v>213</v>
      </c>
      <c r="AP107" s="114" t="s">
        <v>1831</v>
      </c>
      <c r="AQ107" s="114"/>
      <c r="AR107" s="111"/>
      <c r="AS107" s="111"/>
      <c r="AT107" s="114" t="s">
        <v>139</v>
      </c>
      <c r="AU107" s="114"/>
      <c r="AV107" s="114"/>
      <c r="AW107" s="111"/>
      <c r="AX107" s="111"/>
      <c r="AY107" s="114"/>
      <c r="AZ107" s="114"/>
      <c r="BA107" s="114"/>
      <c r="BB107" s="111"/>
      <c r="BC107" s="111"/>
      <c r="BD107" s="114"/>
      <c r="BE107" s="114"/>
      <c r="BF107" s="114"/>
      <c r="BG107" s="111"/>
      <c r="BH107" s="111"/>
      <c r="BI107" s="111"/>
      <c r="BJ107" s="111"/>
      <c r="BK107" s="111"/>
      <c r="BL107" s="112"/>
      <c r="BM107" s="112"/>
      <c r="BN107" s="112"/>
    </row>
    <row r="108" spans="1:66" x14ac:dyDescent="0.25">
      <c r="A108" s="114">
        <v>93</v>
      </c>
      <c r="B108" s="62" t="s">
        <v>1832</v>
      </c>
      <c r="C108" s="63" t="s">
        <v>1833</v>
      </c>
      <c r="D108" s="69" t="s">
        <v>1834</v>
      </c>
      <c r="E108" s="70" t="s">
        <v>1835</v>
      </c>
      <c r="F108" s="111"/>
      <c r="G108" s="111"/>
      <c r="H108" s="111"/>
      <c r="I108" s="111"/>
      <c r="J108" s="66" t="s">
        <v>1833</v>
      </c>
      <c r="K108" s="111"/>
      <c r="L108" s="111"/>
      <c r="M108" s="112" t="s">
        <v>1215</v>
      </c>
      <c r="N108" s="111"/>
      <c r="O108" s="111"/>
      <c r="P108" s="111"/>
      <c r="Q108" s="111"/>
      <c r="R108" s="111"/>
      <c r="S108" s="111"/>
      <c r="T108" s="115" t="s">
        <v>1216</v>
      </c>
      <c r="U108" s="111"/>
      <c r="V108" s="111"/>
      <c r="W108" s="111"/>
      <c r="X108" s="111"/>
      <c r="Y108" s="111"/>
      <c r="Z108" s="111"/>
      <c r="AA108" s="111"/>
      <c r="AB108" s="111"/>
      <c r="AC108" s="111"/>
      <c r="AD108" s="111"/>
      <c r="AE108" s="111"/>
      <c r="AF108" s="122">
        <v>2</v>
      </c>
      <c r="AG108" s="111"/>
      <c r="AH108" s="111"/>
      <c r="AI108" s="71">
        <v>40911</v>
      </c>
      <c r="AJ108" s="68">
        <v>1</v>
      </c>
      <c r="AK108" s="117" t="s">
        <v>107</v>
      </c>
      <c r="AL108" s="118" t="s">
        <v>1836</v>
      </c>
      <c r="AM108" s="111"/>
      <c r="AN108" s="111"/>
      <c r="AO108" s="114" t="s">
        <v>213</v>
      </c>
      <c r="AP108" s="114"/>
      <c r="AQ108" s="114"/>
      <c r="AR108" s="111"/>
      <c r="AS108" s="111"/>
      <c r="AT108" s="114"/>
      <c r="AU108" s="114"/>
      <c r="AV108" s="114"/>
      <c r="AW108" s="111"/>
      <c r="AX108" s="111"/>
      <c r="AY108" s="114"/>
      <c r="AZ108" s="114"/>
      <c r="BA108" s="114"/>
      <c r="BB108" s="111"/>
      <c r="BC108" s="111"/>
      <c r="BD108" s="114"/>
      <c r="BE108" s="114"/>
      <c r="BF108" s="114"/>
      <c r="BG108" s="111"/>
      <c r="BH108" s="111"/>
      <c r="BI108" s="111"/>
      <c r="BJ108" s="111"/>
      <c r="BK108" s="111"/>
      <c r="BL108" s="112"/>
      <c r="BM108" s="112"/>
      <c r="BN108" s="112"/>
    </row>
    <row r="109" spans="1:66" x14ac:dyDescent="0.25">
      <c r="A109" s="114">
        <v>94</v>
      </c>
      <c r="B109" s="62" t="s">
        <v>1837</v>
      </c>
      <c r="C109" s="63" t="s">
        <v>1838</v>
      </c>
      <c r="D109" s="69" t="s">
        <v>1839</v>
      </c>
      <c r="E109" s="70" t="s">
        <v>1840</v>
      </c>
      <c r="F109" s="111"/>
      <c r="G109" s="111"/>
      <c r="H109" s="111"/>
      <c r="I109" s="111"/>
      <c r="J109" s="66" t="s">
        <v>1841</v>
      </c>
      <c r="K109" s="111"/>
      <c r="L109" s="111"/>
      <c r="M109" s="112" t="s">
        <v>1215</v>
      </c>
      <c r="N109" s="111"/>
      <c r="O109" s="111"/>
      <c r="P109" s="111"/>
      <c r="Q109" s="111"/>
      <c r="R109" s="111"/>
      <c r="S109" s="111"/>
      <c r="T109" s="115" t="s">
        <v>1216</v>
      </c>
      <c r="U109" s="111"/>
      <c r="V109" s="111"/>
      <c r="W109" s="111"/>
      <c r="X109" s="111"/>
      <c r="Y109" s="111"/>
      <c r="Z109" s="111"/>
      <c r="AA109" s="111"/>
      <c r="AB109" s="111"/>
      <c r="AC109" s="111"/>
      <c r="AD109" s="111"/>
      <c r="AE109" s="111"/>
      <c r="AF109" s="122">
        <v>5</v>
      </c>
      <c r="AG109" s="111"/>
      <c r="AH109" s="111"/>
      <c r="AI109" s="81">
        <v>40903</v>
      </c>
      <c r="AJ109" s="68">
        <v>1</v>
      </c>
      <c r="AK109" s="117" t="s">
        <v>1842</v>
      </c>
      <c r="AL109" s="123">
        <v>125547035</v>
      </c>
      <c r="AM109" s="111"/>
      <c r="AN109" s="111"/>
      <c r="AO109" s="114" t="s">
        <v>142</v>
      </c>
      <c r="AP109" s="114" t="s">
        <v>1843</v>
      </c>
      <c r="AQ109" s="114">
        <v>125228343</v>
      </c>
      <c r="AR109" s="111"/>
      <c r="AS109" s="111"/>
      <c r="AT109" s="114" t="s">
        <v>137</v>
      </c>
      <c r="AU109" s="114" t="s">
        <v>1844</v>
      </c>
      <c r="AV109" s="114"/>
      <c r="AW109" s="111"/>
      <c r="AX109" s="111"/>
      <c r="AY109" s="114" t="s">
        <v>139</v>
      </c>
      <c r="AZ109" s="114" t="s">
        <v>1845</v>
      </c>
      <c r="BA109" s="114"/>
      <c r="BB109" s="111"/>
      <c r="BC109" s="111"/>
      <c r="BD109" s="114" t="s">
        <v>139</v>
      </c>
      <c r="BE109" s="114"/>
      <c r="BF109" s="114"/>
      <c r="BG109" s="111"/>
      <c r="BH109" s="111"/>
      <c r="BI109" s="111"/>
      <c r="BJ109" s="111"/>
      <c r="BK109" s="111"/>
      <c r="BL109" s="112"/>
      <c r="BM109" s="112"/>
      <c r="BN109" s="112"/>
    </row>
    <row r="110" spans="1:66" x14ac:dyDescent="0.25">
      <c r="A110" s="114">
        <v>95</v>
      </c>
      <c r="B110" s="62" t="s">
        <v>1846</v>
      </c>
      <c r="C110" s="63" t="s">
        <v>1847</v>
      </c>
      <c r="D110" s="69" t="s">
        <v>1848</v>
      </c>
      <c r="E110" s="70" t="s">
        <v>1849</v>
      </c>
      <c r="F110" s="111"/>
      <c r="G110" s="111"/>
      <c r="H110" s="111"/>
      <c r="I110" s="111"/>
      <c r="J110" s="66" t="s">
        <v>1847</v>
      </c>
      <c r="K110" s="111"/>
      <c r="L110" s="111"/>
      <c r="M110" s="112" t="s">
        <v>1215</v>
      </c>
      <c r="N110" s="111"/>
      <c r="O110" s="111"/>
      <c r="P110" s="111"/>
      <c r="Q110" s="111"/>
      <c r="R110" s="111"/>
      <c r="S110" s="111"/>
      <c r="T110" s="115" t="s">
        <v>1216</v>
      </c>
      <c r="U110" s="111"/>
      <c r="V110" s="111"/>
      <c r="W110" s="111"/>
      <c r="X110" s="111"/>
      <c r="Y110" s="111"/>
      <c r="Z110" s="111"/>
      <c r="AA110" s="111"/>
      <c r="AB110" s="111"/>
      <c r="AC110" s="111"/>
      <c r="AD110" s="111"/>
      <c r="AE110" s="111"/>
      <c r="AF110" s="122">
        <v>2</v>
      </c>
      <c r="AG110" s="111"/>
      <c r="AH110" s="111"/>
      <c r="AI110" s="81">
        <v>40903</v>
      </c>
      <c r="AJ110" s="68">
        <v>1</v>
      </c>
      <c r="AK110" s="114" t="s">
        <v>1850</v>
      </c>
      <c r="AL110" s="123">
        <v>151297858</v>
      </c>
      <c r="AM110" s="111"/>
      <c r="AN110" s="111"/>
      <c r="AO110" s="114" t="s">
        <v>137</v>
      </c>
      <c r="AP110" s="114"/>
      <c r="AQ110" s="114"/>
      <c r="AR110" s="111"/>
      <c r="AS110" s="111"/>
      <c r="AT110" s="114"/>
      <c r="AU110" s="114"/>
      <c r="AV110" s="114"/>
      <c r="AW110" s="111"/>
      <c r="AX110" s="111"/>
      <c r="AY110" s="114"/>
      <c r="AZ110" s="114"/>
      <c r="BA110" s="114"/>
      <c r="BB110" s="111"/>
      <c r="BC110" s="111"/>
      <c r="BD110" s="114"/>
      <c r="BE110" s="114"/>
      <c r="BF110" s="114"/>
      <c r="BG110" s="111"/>
      <c r="BH110" s="111"/>
      <c r="BI110" s="111"/>
      <c r="BJ110" s="111"/>
      <c r="BK110" s="111"/>
      <c r="BL110" s="112"/>
      <c r="BM110" s="112"/>
      <c r="BN110" s="112"/>
    </row>
    <row r="111" spans="1:66" x14ac:dyDescent="0.25">
      <c r="A111" s="114">
        <v>96</v>
      </c>
      <c r="B111" s="62" t="s">
        <v>1851</v>
      </c>
      <c r="C111" s="63" t="str">
        <f>+E111</f>
        <v>013041434</v>
      </c>
      <c r="D111" s="64" t="s">
        <v>1852</v>
      </c>
      <c r="E111" s="70" t="s">
        <v>1853</v>
      </c>
      <c r="F111" s="111"/>
      <c r="G111" s="111"/>
      <c r="H111" s="111"/>
      <c r="I111" s="111"/>
      <c r="J111" s="66" t="s">
        <v>1854</v>
      </c>
      <c r="K111" s="111"/>
      <c r="L111" s="111"/>
      <c r="M111" s="112" t="s">
        <v>1215</v>
      </c>
      <c r="N111" s="111"/>
      <c r="O111" s="111"/>
      <c r="P111" s="111"/>
      <c r="Q111" s="111"/>
      <c r="R111" s="111"/>
      <c r="S111" s="111"/>
      <c r="T111" s="115" t="s">
        <v>1216</v>
      </c>
      <c r="U111" s="111"/>
      <c r="V111" s="111"/>
      <c r="W111" s="111"/>
      <c r="X111" s="111"/>
      <c r="Y111" s="111"/>
      <c r="Z111" s="111"/>
      <c r="AA111" s="111"/>
      <c r="AB111" s="111"/>
      <c r="AC111" s="111"/>
      <c r="AD111" s="111"/>
      <c r="AE111" s="111"/>
      <c r="AF111" s="122">
        <v>3</v>
      </c>
      <c r="AG111" s="111"/>
      <c r="AH111" s="111"/>
      <c r="AI111" s="71">
        <v>40911</v>
      </c>
      <c r="AJ111" s="68">
        <v>1</v>
      </c>
      <c r="AK111" s="114" t="s">
        <v>1855</v>
      </c>
      <c r="AL111" s="123">
        <v>121888903</v>
      </c>
      <c r="AM111" s="111"/>
      <c r="AN111" s="111"/>
      <c r="AO111" s="114" t="s">
        <v>137</v>
      </c>
      <c r="AP111" s="114" t="s">
        <v>1856</v>
      </c>
      <c r="AQ111" s="114"/>
      <c r="AR111" s="111"/>
      <c r="AS111" s="111"/>
      <c r="AT111" s="114" t="s">
        <v>139</v>
      </c>
      <c r="AU111" s="114"/>
      <c r="AV111" s="114"/>
      <c r="AW111" s="111"/>
      <c r="AX111" s="111"/>
      <c r="AY111" s="114"/>
      <c r="AZ111" s="114"/>
      <c r="BA111" s="114"/>
      <c r="BB111" s="111"/>
      <c r="BC111" s="111"/>
      <c r="BD111" s="114"/>
      <c r="BE111" s="114"/>
      <c r="BF111" s="114"/>
      <c r="BG111" s="111"/>
      <c r="BH111" s="111"/>
      <c r="BI111" s="111"/>
      <c r="BJ111" s="111"/>
      <c r="BK111" s="111"/>
      <c r="BL111" s="112"/>
      <c r="BM111" s="112"/>
      <c r="BN111" s="112"/>
    </row>
    <row r="112" spans="1:66" x14ac:dyDescent="0.25">
      <c r="A112" s="114">
        <v>97</v>
      </c>
      <c r="B112" s="62" t="s">
        <v>1857</v>
      </c>
      <c r="C112" s="63" t="s">
        <v>1858</v>
      </c>
      <c r="D112" s="69" t="s">
        <v>1859</v>
      </c>
      <c r="E112" s="70" t="s">
        <v>1860</v>
      </c>
      <c r="F112" s="111"/>
      <c r="G112" s="111"/>
      <c r="H112" s="111"/>
      <c r="I112" s="111"/>
      <c r="J112" s="66" t="s">
        <v>1858</v>
      </c>
      <c r="K112" s="111"/>
      <c r="L112" s="111"/>
      <c r="M112" s="112" t="s">
        <v>1215</v>
      </c>
      <c r="N112" s="111"/>
      <c r="O112" s="111"/>
      <c r="P112" s="111"/>
      <c r="Q112" s="111"/>
      <c r="R112" s="111"/>
      <c r="S112" s="111"/>
      <c r="T112" s="115" t="s">
        <v>1216</v>
      </c>
      <c r="U112" s="111"/>
      <c r="V112" s="111"/>
      <c r="W112" s="111"/>
      <c r="X112" s="111"/>
      <c r="Y112" s="111"/>
      <c r="Z112" s="111"/>
      <c r="AA112" s="111"/>
      <c r="AB112" s="111"/>
      <c r="AC112" s="111"/>
      <c r="AD112" s="111"/>
      <c r="AE112" s="111"/>
      <c r="AF112" s="122">
        <v>4</v>
      </c>
      <c r="AG112" s="111"/>
      <c r="AH112" s="111"/>
      <c r="AI112" s="81">
        <v>40903</v>
      </c>
      <c r="AJ112" s="68">
        <v>1</v>
      </c>
      <c r="AK112" s="125" t="s">
        <v>1861</v>
      </c>
      <c r="AL112" s="118" t="s">
        <v>1862</v>
      </c>
      <c r="AM112" s="111"/>
      <c r="AN112" s="111"/>
      <c r="AO112" s="114" t="s">
        <v>137</v>
      </c>
      <c r="AP112" s="114" t="s">
        <v>1863</v>
      </c>
      <c r="AQ112" s="121" t="s">
        <v>1864</v>
      </c>
      <c r="AR112" s="111"/>
      <c r="AS112" s="111"/>
      <c r="AT112" s="114" t="s">
        <v>139</v>
      </c>
      <c r="AU112" s="114" t="s">
        <v>1865</v>
      </c>
      <c r="AV112" s="114"/>
      <c r="AW112" s="111"/>
      <c r="AX112" s="111"/>
      <c r="AY112" s="114" t="s">
        <v>593</v>
      </c>
      <c r="AZ112" s="114"/>
      <c r="BA112" s="114"/>
      <c r="BB112" s="111"/>
      <c r="BC112" s="111"/>
      <c r="BD112" s="114"/>
      <c r="BE112" s="114"/>
      <c r="BF112" s="114"/>
      <c r="BG112" s="111"/>
      <c r="BH112" s="111"/>
      <c r="BI112" s="111"/>
      <c r="BJ112" s="111"/>
      <c r="BK112" s="111"/>
      <c r="BL112" s="112"/>
      <c r="BM112" s="112"/>
      <c r="BN112" s="112"/>
    </row>
    <row r="113" spans="1:66" x14ac:dyDescent="0.25">
      <c r="A113" s="114">
        <v>98</v>
      </c>
      <c r="B113" s="72" t="s">
        <v>1866</v>
      </c>
      <c r="C113" s="74" t="s">
        <v>1867</v>
      </c>
      <c r="D113" s="73" t="s">
        <v>1868</v>
      </c>
      <c r="E113" s="70" t="s">
        <v>1869</v>
      </c>
      <c r="F113" s="111"/>
      <c r="G113" s="111"/>
      <c r="H113" s="111"/>
      <c r="I113" s="111"/>
      <c r="J113" s="75" t="s">
        <v>1867</v>
      </c>
      <c r="K113" s="111"/>
      <c r="L113" s="111"/>
      <c r="M113" s="112" t="s">
        <v>1215</v>
      </c>
      <c r="N113" s="111"/>
      <c r="O113" s="111"/>
      <c r="P113" s="111"/>
      <c r="Q113" s="111"/>
      <c r="R113" s="111"/>
      <c r="S113" s="111"/>
      <c r="T113" s="115" t="s">
        <v>1216</v>
      </c>
      <c r="U113" s="111"/>
      <c r="V113" s="111"/>
      <c r="W113" s="111"/>
      <c r="X113" s="111"/>
      <c r="Y113" s="111"/>
      <c r="Z113" s="111"/>
      <c r="AA113" s="111"/>
      <c r="AB113" s="111"/>
      <c r="AC113" s="111"/>
      <c r="AD113" s="111"/>
      <c r="AE113" s="111"/>
      <c r="AF113" s="122">
        <v>3</v>
      </c>
      <c r="AG113" s="111"/>
      <c r="AH113" s="111"/>
      <c r="AI113" s="71">
        <v>40977</v>
      </c>
      <c r="AJ113" s="68">
        <v>1</v>
      </c>
      <c r="AK113" s="117" t="s">
        <v>1870</v>
      </c>
      <c r="AL113" s="118" t="s">
        <v>1871</v>
      </c>
      <c r="AM113" s="111"/>
      <c r="AN113" s="111"/>
      <c r="AO113" s="114" t="s">
        <v>213</v>
      </c>
      <c r="AP113" s="117" t="s">
        <v>1872</v>
      </c>
      <c r="AQ113" s="121"/>
      <c r="AR113" s="111"/>
      <c r="AS113" s="111"/>
      <c r="AT113" s="114" t="s">
        <v>139</v>
      </c>
      <c r="AU113" s="117"/>
      <c r="AV113" s="131"/>
      <c r="AW113" s="111"/>
      <c r="AX113" s="111"/>
      <c r="AY113" s="114"/>
      <c r="AZ113" s="117"/>
      <c r="BA113" s="114"/>
      <c r="BB113" s="111"/>
      <c r="BC113" s="111"/>
      <c r="BD113" s="114"/>
      <c r="BE113" s="114"/>
      <c r="BF113" s="114"/>
      <c r="BG113" s="111"/>
      <c r="BH113" s="111"/>
      <c r="BI113" s="111"/>
      <c r="BJ113" s="111"/>
      <c r="BK113" s="111"/>
      <c r="BL113" s="112"/>
      <c r="BM113" s="112"/>
      <c r="BN113" s="112"/>
    </row>
    <row r="114" spans="1:66" x14ac:dyDescent="0.25">
      <c r="A114" s="114">
        <v>99</v>
      </c>
      <c r="B114" s="62" t="s">
        <v>1873</v>
      </c>
      <c r="C114" s="63" t="s">
        <v>1874</v>
      </c>
      <c r="D114" s="64" t="s">
        <v>1875</v>
      </c>
      <c r="E114" s="70" t="s">
        <v>1876</v>
      </c>
      <c r="F114" s="111"/>
      <c r="G114" s="111"/>
      <c r="H114" s="111"/>
      <c r="I114" s="111"/>
      <c r="J114" s="66" t="s">
        <v>1874</v>
      </c>
      <c r="K114" s="111"/>
      <c r="L114" s="111"/>
      <c r="M114" s="112" t="s">
        <v>1215</v>
      </c>
      <c r="N114" s="111"/>
      <c r="O114" s="111"/>
      <c r="P114" s="111"/>
      <c r="Q114" s="111"/>
      <c r="R114" s="111"/>
      <c r="S114" s="111"/>
      <c r="T114" s="115" t="s">
        <v>1216</v>
      </c>
      <c r="U114" s="111"/>
      <c r="V114" s="111"/>
      <c r="W114" s="111"/>
      <c r="X114" s="111"/>
      <c r="Y114" s="111"/>
      <c r="Z114" s="111"/>
      <c r="AA114" s="111"/>
      <c r="AB114" s="111"/>
      <c r="AC114" s="111"/>
      <c r="AD114" s="111"/>
      <c r="AE114" s="111"/>
      <c r="AF114" s="122">
        <v>4</v>
      </c>
      <c r="AG114" s="111"/>
      <c r="AH114" s="111"/>
      <c r="AI114" s="71">
        <v>40911</v>
      </c>
      <c r="AJ114" s="68"/>
      <c r="AK114" s="117" t="s">
        <v>1877</v>
      </c>
      <c r="AL114" s="123">
        <v>171619599</v>
      </c>
      <c r="AM114" s="111"/>
      <c r="AN114" s="111"/>
      <c r="AO114" s="114" t="s">
        <v>238</v>
      </c>
      <c r="AP114" s="114" t="s">
        <v>1878</v>
      </c>
      <c r="AQ114" s="114"/>
      <c r="AR114" s="111"/>
      <c r="AS114" s="111"/>
      <c r="AT114" s="114" t="s">
        <v>139</v>
      </c>
      <c r="AU114" s="114" t="s">
        <v>1879</v>
      </c>
      <c r="AV114" s="114"/>
      <c r="AW114" s="111"/>
      <c r="AX114" s="111"/>
      <c r="AY114" s="114" t="s">
        <v>139</v>
      </c>
      <c r="AZ114" s="114"/>
      <c r="BA114" s="114"/>
      <c r="BB114" s="111"/>
      <c r="BC114" s="111"/>
      <c r="BD114" s="114"/>
      <c r="BE114" s="114"/>
      <c r="BF114" s="114"/>
      <c r="BG114" s="111"/>
      <c r="BH114" s="111"/>
      <c r="BI114" s="111"/>
      <c r="BJ114" s="111"/>
      <c r="BK114" s="111"/>
      <c r="BL114" s="112"/>
      <c r="BM114" s="112"/>
      <c r="BN114" s="112"/>
    </row>
    <row r="115" spans="1:66" x14ac:dyDescent="0.25">
      <c r="A115" s="114">
        <v>100</v>
      </c>
      <c r="B115" s="62" t="s">
        <v>1880</v>
      </c>
      <c r="C115" s="63" t="s">
        <v>1881</v>
      </c>
      <c r="D115" s="69" t="s">
        <v>1882</v>
      </c>
      <c r="E115" s="70" t="s">
        <v>1883</v>
      </c>
      <c r="F115" s="111"/>
      <c r="G115" s="111"/>
      <c r="H115" s="111"/>
      <c r="I115" s="111"/>
      <c r="J115" s="66" t="s">
        <v>1881</v>
      </c>
      <c r="K115" s="111"/>
      <c r="L115" s="111"/>
      <c r="M115" s="112" t="s">
        <v>1215</v>
      </c>
      <c r="N115" s="111"/>
      <c r="O115" s="111"/>
      <c r="P115" s="111"/>
      <c r="Q115" s="111"/>
      <c r="R115" s="111"/>
      <c r="S115" s="111"/>
      <c r="T115" s="115" t="s">
        <v>1216</v>
      </c>
      <c r="U115" s="111"/>
      <c r="V115" s="111"/>
      <c r="W115" s="111"/>
      <c r="X115" s="111"/>
      <c r="Y115" s="111"/>
      <c r="Z115" s="111"/>
      <c r="AA115" s="111"/>
      <c r="AB115" s="111"/>
      <c r="AC115" s="111"/>
      <c r="AD115" s="111"/>
      <c r="AE115" s="111"/>
      <c r="AF115" s="122">
        <v>3</v>
      </c>
      <c r="AG115" s="111"/>
      <c r="AH115" s="111"/>
      <c r="AI115" s="71">
        <v>40911</v>
      </c>
      <c r="AJ115" s="68">
        <v>1</v>
      </c>
      <c r="AK115" s="124" t="s">
        <v>1884</v>
      </c>
      <c r="AL115" s="118" t="s">
        <v>1885</v>
      </c>
      <c r="AM115" s="111"/>
      <c r="AN115" s="111"/>
      <c r="AO115" s="114" t="s">
        <v>213</v>
      </c>
      <c r="AP115" s="114" t="s">
        <v>1886</v>
      </c>
      <c r="AQ115" s="114"/>
      <c r="AR115" s="111"/>
      <c r="AS115" s="111"/>
      <c r="AT115" s="114" t="s">
        <v>139</v>
      </c>
      <c r="AU115" s="114"/>
      <c r="AV115" s="114"/>
      <c r="AW115" s="111"/>
      <c r="AX115" s="111"/>
      <c r="AY115" s="114"/>
      <c r="AZ115" s="114"/>
      <c r="BA115" s="114"/>
      <c r="BB115" s="111"/>
      <c r="BC115" s="111"/>
      <c r="BD115" s="114"/>
      <c r="BE115" s="114"/>
      <c r="BF115" s="114"/>
      <c r="BG115" s="111"/>
      <c r="BH115" s="111"/>
      <c r="BI115" s="111"/>
      <c r="BJ115" s="111"/>
      <c r="BK115" s="111"/>
      <c r="BL115" s="112"/>
      <c r="BM115" s="112"/>
      <c r="BN115" s="112"/>
    </row>
    <row r="116" spans="1:66" x14ac:dyDescent="0.25">
      <c r="A116" s="114">
        <v>101</v>
      </c>
      <c r="B116" s="62" t="s">
        <v>1887</v>
      </c>
      <c r="C116" s="63" t="s">
        <v>1888</v>
      </c>
      <c r="D116" s="64" t="s">
        <v>1889</v>
      </c>
      <c r="E116" s="70" t="s">
        <v>1890</v>
      </c>
      <c r="F116" s="111"/>
      <c r="G116" s="111"/>
      <c r="H116" s="111"/>
      <c r="I116" s="111"/>
      <c r="J116" s="66" t="s">
        <v>1891</v>
      </c>
      <c r="K116" s="111"/>
      <c r="L116" s="111"/>
      <c r="M116" s="112" t="s">
        <v>1215</v>
      </c>
      <c r="N116" s="111"/>
      <c r="O116" s="111"/>
      <c r="P116" s="111"/>
      <c r="Q116" s="111"/>
      <c r="R116" s="111"/>
      <c r="S116" s="111"/>
      <c r="T116" s="115" t="s">
        <v>1216</v>
      </c>
      <c r="U116" s="111"/>
      <c r="V116" s="111"/>
      <c r="W116" s="111"/>
      <c r="X116" s="111"/>
      <c r="Y116" s="111"/>
      <c r="Z116" s="111"/>
      <c r="AA116" s="111"/>
      <c r="AB116" s="111"/>
      <c r="AC116" s="111"/>
      <c r="AD116" s="111"/>
      <c r="AE116" s="111"/>
      <c r="AF116" s="122">
        <v>2</v>
      </c>
      <c r="AG116" s="111"/>
      <c r="AH116" s="111"/>
      <c r="AI116" s="81">
        <v>40903</v>
      </c>
      <c r="AJ116" s="68"/>
      <c r="AK116" s="114" t="s">
        <v>1892</v>
      </c>
      <c r="AL116" s="123">
        <v>112539451</v>
      </c>
      <c r="AM116" s="111"/>
      <c r="AN116" s="111"/>
      <c r="AO116" s="114" t="s">
        <v>139</v>
      </c>
      <c r="AP116" s="114"/>
      <c r="AQ116" s="114"/>
      <c r="AR116" s="111"/>
      <c r="AS116" s="111"/>
      <c r="AT116" s="114"/>
      <c r="AU116" s="114"/>
      <c r="AV116" s="114"/>
      <c r="AW116" s="111"/>
      <c r="AX116" s="111"/>
      <c r="AY116" s="114"/>
      <c r="AZ116" s="114"/>
      <c r="BA116" s="114"/>
      <c r="BB116" s="111"/>
      <c r="BC116" s="111"/>
      <c r="BD116" s="114"/>
      <c r="BE116" s="114"/>
      <c r="BF116" s="114"/>
      <c r="BG116" s="111"/>
      <c r="BH116" s="111"/>
      <c r="BI116" s="111"/>
      <c r="BJ116" s="111"/>
      <c r="BK116" s="111"/>
      <c r="BL116" s="112"/>
      <c r="BM116" s="112"/>
      <c r="BN116" s="112"/>
    </row>
    <row r="117" spans="1:66" x14ac:dyDescent="0.25">
      <c r="A117" s="114">
        <v>102</v>
      </c>
      <c r="B117" s="62" t="s">
        <v>1893</v>
      </c>
      <c r="C117" s="63" t="s">
        <v>1894</v>
      </c>
      <c r="D117" s="69" t="s">
        <v>1895</v>
      </c>
      <c r="E117" s="70" t="s">
        <v>1896</v>
      </c>
      <c r="F117" s="111"/>
      <c r="G117" s="111"/>
      <c r="H117" s="111"/>
      <c r="I117" s="111"/>
      <c r="J117" s="66" t="s">
        <v>1894</v>
      </c>
      <c r="K117" s="111"/>
      <c r="L117" s="111"/>
      <c r="M117" s="112" t="s">
        <v>1215</v>
      </c>
      <c r="N117" s="111"/>
      <c r="O117" s="111"/>
      <c r="P117" s="111"/>
      <c r="Q117" s="111"/>
      <c r="R117" s="111"/>
      <c r="S117" s="111"/>
      <c r="T117" s="115" t="s">
        <v>1216</v>
      </c>
      <c r="U117" s="111"/>
      <c r="V117" s="111"/>
      <c r="W117" s="111"/>
      <c r="X117" s="111"/>
      <c r="Y117" s="111"/>
      <c r="Z117" s="111"/>
      <c r="AA117" s="111"/>
      <c r="AB117" s="111"/>
      <c r="AC117" s="111"/>
      <c r="AD117" s="111"/>
      <c r="AE117" s="111"/>
      <c r="AF117" s="122">
        <v>2</v>
      </c>
      <c r="AG117" s="111"/>
      <c r="AH117" s="111"/>
      <c r="AI117" s="81">
        <v>40903</v>
      </c>
      <c r="AJ117" s="68">
        <v>1</v>
      </c>
      <c r="AK117" s="117" t="s">
        <v>1897</v>
      </c>
      <c r="AL117" s="123">
        <v>111728837</v>
      </c>
      <c r="AM117" s="111"/>
      <c r="AN117" s="111"/>
      <c r="AO117" s="114" t="s">
        <v>213</v>
      </c>
      <c r="AP117" s="114"/>
      <c r="AQ117" s="114"/>
      <c r="AR117" s="111"/>
      <c r="AS117" s="111"/>
      <c r="AT117" s="114"/>
      <c r="AU117" s="114"/>
      <c r="AV117" s="114"/>
      <c r="AW117" s="111"/>
      <c r="AX117" s="111"/>
      <c r="AY117" s="114"/>
      <c r="AZ117" s="114"/>
      <c r="BA117" s="114"/>
      <c r="BB117" s="111"/>
      <c r="BC117" s="111"/>
      <c r="BD117" s="114"/>
      <c r="BE117" s="114"/>
      <c r="BF117" s="114"/>
      <c r="BG117" s="111"/>
      <c r="BH117" s="111"/>
      <c r="BI117" s="111"/>
      <c r="BJ117" s="111"/>
      <c r="BK117" s="111"/>
      <c r="BL117" s="112"/>
      <c r="BM117" s="112"/>
      <c r="BN117" s="112"/>
    </row>
    <row r="118" spans="1:66" x14ac:dyDescent="0.25">
      <c r="A118" s="114">
        <v>103</v>
      </c>
      <c r="B118" s="72" t="s">
        <v>1898</v>
      </c>
      <c r="C118" s="74" t="s">
        <v>1899</v>
      </c>
      <c r="D118" s="69" t="s">
        <v>1900</v>
      </c>
      <c r="E118" s="70" t="s">
        <v>1901</v>
      </c>
      <c r="F118" s="111"/>
      <c r="G118" s="111"/>
      <c r="H118" s="111"/>
      <c r="I118" s="111"/>
      <c r="J118" s="75" t="s">
        <v>1899</v>
      </c>
      <c r="K118" s="111"/>
      <c r="L118" s="111"/>
      <c r="M118" s="112" t="s">
        <v>1215</v>
      </c>
      <c r="N118" s="111"/>
      <c r="O118" s="111"/>
      <c r="P118" s="111"/>
      <c r="Q118" s="111"/>
      <c r="R118" s="111"/>
      <c r="S118" s="111"/>
      <c r="T118" s="115" t="s">
        <v>1216</v>
      </c>
      <c r="U118" s="111"/>
      <c r="V118" s="111"/>
      <c r="W118" s="111"/>
      <c r="X118" s="111"/>
      <c r="Y118" s="111"/>
      <c r="Z118" s="111"/>
      <c r="AA118" s="111"/>
      <c r="AB118" s="111"/>
      <c r="AC118" s="111"/>
      <c r="AD118" s="111"/>
      <c r="AE118" s="111"/>
      <c r="AF118" s="122">
        <v>4</v>
      </c>
      <c r="AG118" s="111"/>
      <c r="AH118" s="111"/>
      <c r="AI118" s="81">
        <v>41013</v>
      </c>
      <c r="AJ118" s="68">
        <v>1</v>
      </c>
      <c r="AK118" s="117" t="s">
        <v>1902</v>
      </c>
      <c r="AL118" s="118" t="s">
        <v>1903</v>
      </c>
      <c r="AM118" s="111"/>
      <c r="AN118" s="111"/>
      <c r="AO118" s="114" t="s">
        <v>137</v>
      </c>
      <c r="AP118" s="114" t="s">
        <v>1904</v>
      </c>
      <c r="AQ118" s="114"/>
      <c r="AR118" s="111"/>
      <c r="AS118" s="111"/>
      <c r="AT118" s="114" t="s">
        <v>139</v>
      </c>
      <c r="AU118" s="114" t="s">
        <v>1905</v>
      </c>
      <c r="AV118" s="114"/>
      <c r="AW118" s="111"/>
      <c r="AX118" s="111"/>
      <c r="AY118" s="114" t="s">
        <v>139</v>
      </c>
      <c r="AZ118" s="114"/>
      <c r="BA118" s="114"/>
      <c r="BB118" s="111"/>
      <c r="BC118" s="111"/>
      <c r="BD118" s="114"/>
      <c r="BE118" s="114"/>
      <c r="BF118" s="114"/>
      <c r="BG118" s="111"/>
      <c r="BH118" s="111"/>
      <c r="BI118" s="111"/>
      <c r="BJ118" s="111"/>
      <c r="BK118" s="111"/>
      <c r="BL118" s="112"/>
      <c r="BM118" s="112"/>
      <c r="BN118" s="112"/>
    </row>
    <row r="119" spans="1:66" x14ac:dyDescent="0.25">
      <c r="A119" s="114">
        <v>104</v>
      </c>
      <c r="B119" s="62" t="s">
        <v>541</v>
      </c>
      <c r="C119" s="63" t="s">
        <v>1906</v>
      </c>
      <c r="D119" s="69" t="s">
        <v>1907</v>
      </c>
      <c r="E119" s="70" t="s">
        <v>1908</v>
      </c>
      <c r="F119" s="111"/>
      <c r="G119" s="111"/>
      <c r="H119" s="111"/>
      <c r="I119" s="111"/>
      <c r="J119" s="66" t="s">
        <v>1909</v>
      </c>
      <c r="K119" s="111"/>
      <c r="L119" s="111"/>
      <c r="M119" s="112" t="s">
        <v>1215</v>
      </c>
      <c r="N119" s="111"/>
      <c r="O119" s="111"/>
      <c r="P119" s="111"/>
      <c r="Q119" s="111"/>
      <c r="R119" s="111"/>
      <c r="S119" s="111"/>
      <c r="T119" s="115" t="s">
        <v>1216</v>
      </c>
      <c r="U119" s="111"/>
      <c r="V119" s="111"/>
      <c r="W119" s="111"/>
      <c r="X119" s="111"/>
      <c r="Y119" s="111"/>
      <c r="Z119" s="111"/>
      <c r="AA119" s="111"/>
      <c r="AB119" s="111"/>
      <c r="AC119" s="111"/>
      <c r="AD119" s="111"/>
      <c r="AE119" s="111"/>
      <c r="AF119" s="122">
        <v>3</v>
      </c>
      <c r="AG119" s="111"/>
      <c r="AH119" s="111"/>
      <c r="AI119" s="81">
        <v>40911</v>
      </c>
      <c r="AJ119" s="68">
        <v>1</v>
      </c>
      <c r="AK119" s="117" t="s">
        <v>1910</v>
      </c>
      <c r="AL119" s="118">
        <v>124301718</v>
      </c>
      <c r="AM119" s="111"/>
      <c r="AN119" s="111"/>
      <c r="AO119" s="114" t="s">
        <v>137</v>
      </c>
      <c r="AP119" s="114" t="s">
        <v>1911</v>
      </c>
      <c r="AQ119" s="114"/>
      <c r="AR119" s="111"/>
      <c r="AS119" s="111"/>
      <c r="AT119" s="114" t="s">
        <v>139</v>
      </c>
      <c r="AU119" s="114"/>
      <c r="AV119" s="114"/>
      <c r="AW119" s="111"/>
      <c r="AX119" s="111"/>
      <c r="AY119" s="114"/>
      <c r="AZ119" s="114"/>
      <c r="BA119" s="114"/>
      <c r="BB119" s="111"/>
      <c r="BC119" s="111"/>
      <c r="BD119" s="114"/>
      <c r="BE119" s="114"/>
      <c r="BF119" s="114"/>
      <c r="BG119" s="111"/>
      <c r="BH119" s="111"/>
      <c r="BI119" s="111"/>
      <c r="BJ119" s="111"/>
      <c r="BK119" s="111"/>
      <c r="BL119" s="112"/>
      <c r="BM119" s="112"/>
      <c r="BN119" s="112"/>
    </row>
    <row r="120" spans="1:66" x14ac:dyDescent="0.25">
      <c r="A120" s="114">
        <v>105</v>
      </c>
      <c r="B120" s="62" t="s">
        <v>1912</v>
      </c>
      <c r="C120" s="63" t="s">
        <v>1252</v>
      </c>
      <c r="D120" s="64" t="s">
        <v>1913</v>
      </c>
      <c r="E120" s="70" t="s">
        <v>1914</v>
      </c>
      <c r="F120" s="111"/>
      <c r="G120" s="111"/>
      <c r="H120" s="111"/>
      <c r="I120" s="111"/>
      <c r="J120" s="66" t="s">
        <v>1252</v>
      </c>
      <c r="K120" s="111"/>
      <c r="L120" s="111"/>
      <c r="M120" s="112" t="s">
        <v>1215</v>
      </c>
      <c r="N120" s="111"/>
      <c r="O120" s="111"/>
      <c r="P120" s="111"/>
      <c r="Q120" s="111"/>
      <c r="R120" s="111"/>
      <c r="S120" s="111"/>
      <c r="T120" s="115" t="s">
        <v>1216</v>
      </c>
      <c r="U120" s="111"/>
      <c r="V120" s="111"/>
      <c r="W120" s="111"/>
      <c r="X120" s="111"/>
      <c r="Y120" s="111"/>
      <c r="Z120" s="111"/>
      <c r="AA120" s="111"/>
      <c r="AB120" s="111"/>
      <c r="AC120" s="111"/>
      <c r="AD120" s="111"/>
      <c r="AE120" s="111"/>
      <c r="AF120" s="122">
        <v>3</v>
      </c>
      <c r="AG120" s="111"/>
      <c r="AH120" s="111"/>
      <c r="AI120" s="81">
        <v>40911</v>
      </c>
      <c r="AJ120" s="68">
        <v>1</v>
      </c>
      <c r="AK120" s="114" t="s">
        <v>1915</v>
      </c>
      <c r="AL120" s="118" t="s">
        <v>1916</v>
      </c>
      <c r="AM120" s="111"/>
      <c r="AN120" s="111"/>
      <c r="AO120" s="114" t="s">
        <v>137</v>
      </c>
      <c r="AP120" s="114" t="s">
        <v>1917</v>
      </c>
      <c r="AQ120" s="114"/>
      <c r="AR120" s="111"/>
      <c r="AS120" s="111"/>
      <c r="AT120" s="114" t="s">
        <v>139</v>
      </c>
      <c r="AU120" s="114"/>
      <c r="AV120" s="114"/>
      <c r="AW120" s="111"/>
      <c r="AX120" s="111"/>
      <c r="AY120" s="114"/>
      <c r="AZ120" s="114"/>
      <c r="BA120" s="114"/>
      <c r="BB120" s="111"/>
      <c r="BC120" s="111"/>
      <c r="BD120" s="114"/>
      <c r="BE120" s="114"/>
      <c r="BF120" s="114"/>
      <c r="BG120" s="111"/>
      <c r="BH120" s="111"/>
      <c r="BI120" s="111"/>
      <c r="BJ120" s="111"/>
      <c r="BK120" s="111"/>
      <c r="BL120" s="112"/>
      <c r="BM120" s="112"/>
      <c r="BN120" s="112"/>
    </row>
    <row r="121" spans="1:66" x14ac:dyDescent="0.25">
      <c r="A121" s="114">
        <v>106</v>
      </c>
      <c r="B121" s="62" t="s">
        <v>1918</v>
      </c>
      <c r="C121" s="63" t="s">
        <v>1919</v>
      </c>
      <c r="D121" s="69" t="s">
        <v>1920</v>
      </c>
      <c r="E121" s="70" t="s">
        <v>1921</v>
      </c>
      <c r="F121" s="111"/>
      <c r="G121" s="111"/>
      <c r="H121" s="111"/>
      <c r="I121" s="111"/>
      <c r="J121" s="66" t="s">
        <v>1919</v>
      </c>
      <c r="K121" s="111"/>
      <c r="L121" s="111"/>
      <c r="M121" s="112" t="s">
        <v>1215</v>
      </c>
      <c r="N121" s="111"/>
      <c r="O121" s="111"/>
      <c r="P121" s="111"/>
      <c r="Q121" s="111"/>
      <c r="R121" s="111"/>
      <c r="S121" s="111"/>
      <c r="T121" s="115" t="s">
        <v>1216</v>
      </c>
      <c r="U121" s="111"/>
      <c r="V121" s="111"/>
      <c r="W121" s="111"/>
      <c r="X121" s="111"/>
      <c r="Y121" s="111"/>
      <c r="Z121" s="111"/>
      <c r="AA121" s="111"/>
      <c r="AB121" s="111"/>
      <c r="AC121" s="111"/>
      <c r="AD121" s="111"/>
      <c r="AE121" s="111"/>
      <c r="AF121" s="122">
        <v>3</v>
      </c>
      <c r="AG121" s="111"/>
      <c r="AH121" s="111"/>
      <c r="AI121" s="81">
        <v>40911</v>
      </c>
      <c r="AJ121" s="68"/>
      <c r="AK121" s="117" t="s">
        <v>1922</v>
      </c>
      <c r="AL121" s="118" t="s">
        <v>1923</v>
      </c>
      <c r="AM121" s="111"/>
      <c r="AN121" s="111"/>
      <c r="AO121" s="114" t="s">
        <v>137</v>
      </c>
      <c r="AP121" s="114" t="s">
        <v>1924</v>
      </c>
      <c r="AQ121" s="114"/>
      <c r="AR121" s="111"/>
      <c r="AS121" s="111"/>
      <c r="AT121" s="114" t="s">
        <v>139</v>
      </c>
      <c r="AU121" s="114"/>
      <c r="AV121" s="114"/>
      <c r="AW121" s="111"/>
      <c r="AX121" s="111"/>
      <c r="AY121" s="114"/>
      <c r="AZ121" s="114"/>
      <c r="BA121" s="114"/>
      <c r="BB121" s="111"/>
      <c r="BC121" s="111"/>
      <c r="BD121" s="114"/>
      <c r="BE121" s="114"/>
      <c r="BF121" s="114"/>
      <c r="BG121" s="111"/>
      <c r="BH121" s="111"/>
      <c r="BI121" s="111"/>
      <c r="BJ121" s="111"/>
      <c r="BK121" s="111"/>
      <c r="BL121" s="112"/>
      <c r="BM121" s="112"/>
      <c r="BN121" s="112"/>
    </row>
    <row r="122" spans="1:66" x14ac:dyDescent="0.25">
      <c r="A122" s="114">
        <v>107</v>
      </c>
      <c r="B122" s="62" t="s">
        <v>1925</v>
      </c>
      <c r="C122" s="63" t="s">
        <v>1926</v>
      </c>
      <c r="D122" s="69" t="s">
        <v>1927</v>
      </c>
      <c r="E122" s="70" t="s">
        <v>1928</v>
      </c>
      <c r="F122" s="111"/>
      <c r="G122" s="111"/>
      <c r="H122" s="111"/>
      <c r="I122" s="111"/>
      <c r="J122" s="66" t="s">
        <v>1926</v>
      </c>
      <c r="K122" s="111"/>
      <c r="L122" s="111"/>
      <c r="M122" s="112" t="s">
        <v>1215</v>
      </c>
      <c r="N122" s="111"/>
      <c r="O122" s="111"/>
      <c r="P122" s="111"/>
      <c r="Q122" s="111"/>
      <c r="R122" s="111"/>
      <c r="S122" s="111"/>
      <c r="T122" s="115" t="s">
        <v>1216</v>
      </c>
      <c r="U122" s="111"/>
      <c r="V122" s="111"/>
      <c r="W122" s="111"/>
      <c r="X122" s="111"/>
      <c r="Y122" s="111"/>
      <c r="Z122" s="111"/>
      <c r="AA122" s="111"/>
      <c r="AB122" s="111"/>
      <c r="AC122" s="111"/>
      <c r="AD122" s="111"/>
      <c r="AE122" s="111"/>
      <c r="AF122" s="122">
        <v>4</v>
      </c>
      <c r="AG122" s="111"/>
      <c r="AH122" s="111"/>
      <c r="AI122" s="81">
        <v>40911</v>
      </c>
      <c r="AJ122" s="68">
        <v>1</v>
      </c>
      <c r="AK122" s="114" t="s">
        <v>1929</v>
      </c>
      <c r="AL122" s="118" t="s">
        <v>1930</v>
      </c>
      <c r="AM122" s="111"/>
      <c r="AN122" s="111"/>
      <c r="AO122" s="114" t="s">
        <v>213</v>
      </c>
      <c r="AP122" s="114" t="s">
        <v>1931</v>
      </c>
      <c r="AQ122" s="114"/>
      <c r="AR122" s="111"/>
      <c r="AS122" s="111"/>
      <c r="AT122" s="114" t="s">
        <v>139</v>
      </c>
      <c r="AU122" s="114" t="s">
        <v>1932</v>
      </c>
      <c r="AV122" s="114"/>
      <c r="AW122" s="111"/>
      <c r="AX122" s="111"/>
      <c r="AY122" s="114" t="s">
        <v>139</v>
      </c>
      <c r="AZ122" s="114"/>
      <c r="BA122" s="114"/>
      <c r="BB122" s="111"/>
      <c r="BC122" s="111"/>
      <c r="BD122" s="114"/>
      <c r="BE122" s="114"/>
      <c r="BF122" s="114"/>
      <c r="BG122" s="111"/>
      <c r="BH122" s="111"/>
      <c r="BI122" s="111"/>
      <c r="BJ122" s="111"/>
      <c r="BK122" s="111"/>
      <c r="BL122" s="112"/>
      <c r="BM122" s="112"/>
      <c r="BN122" s="112"/>
    </row>
    <row r="123" spans="1:66" x14ac:dyDescent="0.25">
      <c r="A123" s="114">
        <v>108</v>
      </c>
      <c r="B123" s="62" t="s">
        <v>1933</v>
      </c>
      <c r="C123" s="63" t="s">
        <v>1934</v>
      </c>
      <c r="D123" s="69" t="s">
        <v>1935</v>
      </c>
      <c r="E123" s="70" t="s">
        <v>1936</v>
      </c>
      <c r="F123" s="111"/>
      <c r="G123" s="111"/>
      <c r="H123" s="111"/>
      <c r="I123" s="111"/>
      <c r="J123" s="66" t="s">
        <v>1934</v>
      </c>
      <c r="K123" s="111"/>
      <c r="L123" s="111"/>
      <c r="M123" s="112" t="s">
        <v>1215</v>
      </c>
      <c r="N123" s="111"/>
      <c r="O123" s="111"/>
      <c r="P123" s="111"/>
      <c r="Q123" s="111"/>
      <c r="R123" s="111"/>
      <c r="S123" s="111"/>
      <c r="T123" s="115" t="s">
        <v>1216</v>
      </c>
      <c r="U123" s="111"/>
      <c r="V123" s="111"/>
      <c r="W123" s="111"/>
      <c r="X123" s="111"/>
      <c r="Y123" s="111"/>
      <c r="Z123" s="111"/>
      <c r="AA123" s="111"/>
      <c r="AB123" s="111"/>
      <c r="AC123" s="111"/>
      <c r="AD123" s="111"/>
      <c r="AE123" s="111"/>
      <c r="AF123" s="122">
        <v>3</v>
      </c>
      <c r="AG123" s="111"/>
      <c r="AH123" s="111"/>
      <c r="AI123" s="81">
        <v>40911</v>
      </c>
      <c r="AJ123" s="68">
        <v>1</v>
      </c>
      <c r="AK123" s="124" t="s">
        <v>1937</v>
      </c>
      <c r="AL123" s="118">
        <v>145644017</v>
      </c>
      <c r="AM123" s="111"/>
      <c r="AN123" s="111"/>
      <c r="AO123" s="114" t="s">
        <v>137</v>
      </c>
      <c r="AP123" s="114" t="s">
        <v>1938</v>
      </c>
      <c r="AQ123" s="114">
        <v>13122707</v>
      </c>
      <c r="AR123" s="111"/>
      <c r="AS123" s="111"/>
      <c r="AT123" s="114" t="s">
        <v>139</v>
      </c>
      <c r="AU123" s="114"/>
      <c r="AV123" s="114"/>
      <c r="AW123" s="111"/>
      <c r="AX123" s="111"/>
      <c r="AY123" s="114"/>
      <c r="AZ123" s="114"/>
      <c r="BA123" s="114"/>
      <c r="BB123" s="111"/>
      <c r="BC123" s="111"/>
      <c r="BD123" s="114"/>
      <c r="BE123" s="114"/>
      <c r="BF123" s="114"/>
      <c r="BG123" s="111"/>
      <c r="BH123" s="111"/>
      <c r="BI123" s="111"/>
      <c r="BJ123" s="111"/>
      <c r="BK123" s="111"/>
      <c r="BL123" s="112"/>
      <c r="BM123" s="112"/>
      <c r="BN123" s="112"/>
    </row>
    <row r="124" spans="1:66" x14ac:dyDescent="0.25">
      <c r="A124" s="114">
        <v>109</v>
      </c>
      <c r="B124" s="72" t="s">
        <v>1939</v>
      </c>
      <c r="C124" s="74" t="s">
        <v>1940</v>
      </c>
      <c r="D124" s="73" t="s">
        <v>1941</v>
      </c>
      <c r="E124" s="70" t="s">
        <v>1942</v>
      </c>
      <c r="F124" s="111"/>
      <c r="G124" s="111"/>
      <c r="H124" s="111"/>
      <c r="I124" s="111"/>
      <c r="J124" s="75" t="s">
        <v>1940</v>
      </c>
      <c r="K124" s="111"/>
      <c r="L124" s="111"/>
      <c r="M124" s="112" t="s">
        <v>1215</v>
      </c>
      <c r="N124" s="111"/>
      <c r="O124" s="111"/>
      <c r="P124" s="111"/>
      <c r="Q124" s="111"/>
      <c r="R124" s="111"/>
      <c r="S124" s="111"/>
      <c r="T124" s="115" t="s">
        <v>1216</v>
      </c>
      <c r="U124" s="111"/>
      <c r="V124" s="111"/>
      <c r="W124" s="111"/>
      <c r="X124" s="111"/>
      <c r="Y124" s="111"/>
      <c r="Z124" s="111"/>
      <c r="AA124" s="111"/>
      <c r="AB124" s="111"/>
      <c r="AC124" s="111"/>
      <c r="AD124" s="111"/>
      <c r="AE124" s="111"/>
      <c r="AF124" s="122">
        <v>4</v>
      </c>
      <c r="AG124" s="111"/>
      <c r="AH124" s="111"/>
      <c r="AI124" s="81">
        <v>40977</v>
      </c>
      <c r="AJ124" s="68">
        <v>1</v>
      </c>
      <c r="AK124" s="124" t="s">
        <v>1943</v>
      </c>
      <c r="AL124" s="123">
        <v>111537018</v>
      </c>
      <c r="AM124" s="111"/>
      <c r="AN124" s="111"/>
      <c r="AO124" s="114" t="s">
        <v>213</v>
      </c>
      <c r="AP124" s="114" t="s">
        <v>1944</v>
      </c>
      <c r="AQ124" s="114"/>
      <c r="AR124" s="111"/>
      <c r="AS124" s="111"/>
      <c r="AT124" s="114" t="s">
        <v>139</v>
      </c>
      <c r="AU124" s="114" t="s">
        <v>1945</v>
      </c>
      <c r="AV124" s="114"/>
      <c r="AW124" s="111"/>
      <c r="AX124" s="111"/>
      <c r="AY124" s="114" t="s">
        <v>139</v>
      </c>
      <c r="AZ124" s="114"/>
      <c r="BA124" s="114"/>
      <c r="BB124" s="111"/>
      <c r="BC124" s="111"/>
      <c r="BD124" s="114"/>
      <c r="BE124" s="114"/>
      <c r="BF124" s="114"/>
      <c r="BG124" s="111"/>
      <c r="BH124" s="111"/>
      <c r="BI124" s="111"/>
      <c r="BJ124" s="111"/>
      <c r="BK124" s="111"/>
      <c r="BL124" s="112"/>
      <c r="BM124" s="112"/>
      <c r="BN124" s="112"/>
    </row>
    <row r="125" spans="1:66" x14ac:dyDescent="0.25">
      <c r="A125" s="114">
        <v>110</v>
      </c>
      <c r="B125" s="72" t="s">
        <v>1946</v>
      </c>
      <c r="C125" s="78" t="s">
        <v>1947</v>
      </c>
      <c r="D125" s="83" t="s">
        <v>1948</v>
      </c>
      <c r="E125" s="80" t="s">
        <v>1949</v>
      </c>
      <c r="F125" s="111"/>
      <c r="G125" s="111"/>
      <c r="H125" s="111"/>
      <c r="I125" s="111"/>
      <c r="J125" s="72" t="s">
        <v>1947</v>
      </c>
      <c r="K125" s="111"/>
      <c r="L125" s="111"/>
      <c r="M125" s="112" t="s">
        <v>1215</v>
      </c>
      <c r="N125" s="111"/>
      <c r="O125" s="111"/>
      <c r="P125" s="111"/>
      <c r="Q125" s="111"/>
      <c r="R125" s="111"/>
      <c r="S125" s="111"/>
      <c r="T125" s="115" t="s">
        <v>1216</v>
      </c>
      <c r="U125" s="111"/>
      <c r="V125" s="111"/>
      <c r="W125" s="111"/>
      <c r="X125" s="111"/>
      <c r="Y125" s="111"/>
      <c r="Z125" s="111"/>
      <c r="AA125" s="111"/>
      <c r="AB125" s="111"/>
      <c r="AC125" s="111"/>
      <c r="AD125" s="111"/>
      <c r="AE125" s="111"/>
      <c r="AF125" s="122">
        <v>3</v>
      </c>
      <c r="AG125" s="111"/>
      <c r="AH125" s="111"/>
      <c r="AI125" s="81">
        <v>40989</v>
      </c>
      <c r="AJ125" s="68">
        <v>1</v>
      </c>
      <c r="AK125" s="114" t="s">
        <v>1950</v>
      </c>
      <c r="AL125" s="123">
        <v>111776071</v>
      </c>
      <c r="AM125" s="111"/>
      <c r="AN125" s="111"/>
      <c r="AO125" s="114" t="s">
        <v>137</v>
      </c>
      <c r="AP125" s="114" t="s">
        <v>1951</v>
      </c>
      <c r="AQ125" s="114"/>
      <c r="AR125" s="111"/>
      <c r="AS125" s="111"/>
      <c r="AT125" s="114" t="s">
        <v>139</v>
      </c>
      <c r="AU125" s="114"/>
      <c r="AV125" s="114"/>
      <c r="AW125" s="111"/>
      <c r="AX125" s="111"/>
      <c r="AY125" s="114"/>
      <c r="AZ125" s="114"/>
      <c r="BA125" s="114"/>
      <c r="BB125" s="111"/>
      <c r="BC125" s="111"/>
      <c r="BD125" s="114"/>
      <c r="BE125" s="114"/>
      <c r="BF125" s="114"/>
      <c r="BG125" s="111"/>
      <c r="BH125" s="111"/>
      <c r="BI125" s="111"/>
      <c r="BJ125" s="111"/>
      <c r="BK125" s="111"/>
      <c r="BL125" s="112"/>
      <c r="BM125" s="112"/>
      <c r="BN125" s="112"/>
    </row>
    <row r="126" spans="1:66" x14ac:dyDescent="0.25">
      <c r="A126" s="114">
        <v>111</v>
      </c>
      <c r="B126" s="62" t="s">
        <v>1952</v>
      </c>
      <c r="C126" s="63" t="s">
        <v>1953</v>
      </c>
      <c r="D126" s="69" t="s">
        <v>1954</v>
      </c>
      <c r="E126" s="70" t="s">
        <v>1955</v>
      </c>
      <c r="F126" s="111"/>
      <c r="G126" s="111"/>
      <c r="H126" s="111"/>
      <c r="I126" s="111"/>
      <c r="J126" s="66" t="s">
        <v>1953</v>
      </c>
      <c r="K126" s="111"/>
      <c r="L126" s="111"/>
      <c r="M126" s="112" t="s">
        <v>1215</v>
      </c>
      <c r="N126" s="111"/>
      <c r="O126" s="111"/>
      <c r="P126" s="111"/>
      <c r="Q126" s="111"/>
      <c r="R126" s="111"/>
      <c r="S126" s="111"/>
      <c r="T126" s="115" t="s">
        <v>1216</v>
      </c>
      <c r="U126" s="111"/>
      <c r="V126" s="111"/>
      <c r="W126" s="111"/>
      <c r="X126" s="111"/>
      <c r="Y126" s="111"/>
      <c r="Z126" s="111"/>
      <c r="AA126" s="111"/>
      <c r="AB126" s="111"/>
      <c r="AC126" s="111"/>
      <c r="AD126" s="111"/>
      <c r="AE126" s="111"/>
      <c r="AF126" s="122">
        <v>2</v>
      </c>
      <c r="AG126" s="111"/>
      <c r="AH126" s="111"/>
      <c r="AI126" s="81">
        <v>40903</v>
      </c>
      <c r="AJ126" s="68">
        <v>1</v>
      </c>
      <c r="AK126" s="124" t="s">
        <v>1956</v>
      </c>
      <c r="AL126" s="118" t="s">
        <v>1957</v>
      </c>
      <c r="AM126" s="111"/>
      <c r="AN126" s="111"/>
      <c r="AO126" s="114" t="s">
        <v>213</v>
      </c>
      <c r="AP126" s="114"/>
      <c r="AQ126" s="114"/>
      <c r="AR126" s="111"/>
      <c r="AS126" s="111"/>
      <c r="AT126" s="114"/>
      <c r="AU126" s="114"/>
      <c r="AV126" s="114"/>
      <c r="AW126" s="111"/>
      <c r="AX126" s="111"/>
      <c r="AY126" s="114"/>
      <c r="AZ126" s="114"/>
      <c r="BA126" s="114"/>
      <c r="BB126" s="111"/>
      <c r="BC126" s="111"/>
      <c r="BD126" s="114"/>
      <c r="BE126" s="114"/>
      <c r="BF126" s="114"/>
      <c r="BG126" s="111"/>
      <c r="BH126" s="111"/>
      <c r="BI126" s="111"/>
      <c r="BJ126" s="111"/>
      <c r="BK126" s="111"/>
      <c r="BL126" s="112"/>
      <c r="BM126" s="112"/>
      <c r="BN126" s="112"/>
    </row>
    <row r="127" spans="1:66" x14ac:dyDescent="0.25">
      <c r="A127" s="114">
        <v>112</v>
      </c>
      <c r="B127" s="62" t="s">
        <v>1958</v>
      </c>
      <c r="C127" s="63" t="s">
        <v>1959</v>
      </c>
      <c r="D127" s="69" t="s">
        <v>1960</v>
      </c>
      <c r="E127" s="70" t="s">
        <v>1961</v>
      </c>
      <c r="F127" s="111"/>
      <c r="G127" s="111"/>
      <c r="H127" s="111"/>
      <c r="I127" s="111"/>
      <c r="J127" s="66" t="s">
        <v>1959</v>
      </c>
      <c r="K127" s="111"/>
      <c r="L127" s="111"/>
      <c r="M127" s="112" t="s">
        <v>1215</v>
      </c>
      <c r="N127" s="111"/>
      <c r="O127" s="111"/>
      <c r="P127" s="111"/>
      <c r="Q127" s="111"/>
      <c r="R127" s="111"/>
      <c r="S127" s="111"/>
      <c r="T127" s="115" t="s">
        <v>1216</v>
      </c>
      <c r="U127" s="111"/>
      <c r="V127" s="111"/>
      <c r="W127" s="111"/>
      <c r="X127" s="111"/>
      <c r="Y127" s="111"/>
      <c r="Z127" s="111"/>
      <c r="AA127" s="111"/>
      <c r="AB127" s="111"/>
      <c r="AC127" s="111"/>
      <c r="AD127" s="111"/>
      <c r="AE127" s="111"/>
      <c r="AF127" s="122">
        <v>3</v>
      </c>
      <c r="AG127" s="111"/>
      <c r="AH127" s="111"/>
      <c r="AI127" s="81">
        <v>40911</v>
      </c>
      <c r="AJ127" s="68">
        <v>1</v>
      </c>
      <c r="AK127" s="117" t="s">
        <v>1962</v>
      </c>
      <c r="AL127" s="123">
        <v>111437855</v>
      </c>
      <c r="AM127" s="111"/>
      <c r="AN127" s="111"/>
      <c r="AO127" s="114" t="s">
        <v>137</v>
      </c>
      <c r="AP127" s="114" t="s">
        <v>1963</v>
      </c>
      <c r="AQ127" s="114"/>
      <c r="AR127" s="111"/>
      <c r="AS127" s="111"/>
      <c r="AT127" s="114" t="s">
        <v>139</v>
      </c>
      <c r="AU127" s="114"/>
      <c r="AV127" s="114"/>
      <c r="AW127" s="111"/>
      <c r="AX127" s="111"/>
      <c r="AY127" s="114"/>
      <c r="AZ127" s="114"/>
      <c r="BA127" s="114"/>
      <c r="BB127" s="111"/>
      <c r="BC127" s="111"/>
      <c r="BD127" s="114"/>
      <c r="BE127" s="114"/>
      <c r="BF127" s="114"/>
      <c r="BG127" s="111"/>
      <c r="BH127" s="111"/>
      <c r="BI127" s="111"/>
      <c r="BJ127" s="111"/>
      <c r="BK127" s="111"/>
      <c r="BL127" s="112"/>
      <c r="BM127" s="112"/>
      <c r="BN127" s="112"/>
    </row>
    <row r="128" spans="1:66" x14ac:dyDescent="0.25">
      <c r="A128" s="114">
        <v>113</v>
      </c>
      <c r="B128" s="62" t="s">
        <v>1964</v>
      </c>
      <c r="C128" s="63" t="s">
        <v>1965</v>
      </c>
      <c r="D128" s="69" t="s">
        <v>1966</v>
      </c>
      <c r="E128" s="70" t="s">
        <v>1967</v>
      </c>
      <c r="F128" s="111"/>
      <c r="G128" s="111"/>
      <c r="H128" s="111"/>
      <c r="I128" s="111"/>
      <c r="J128" s="66" t="s">
        <v>1968</v>
      </c>
      <c r="K128" s="111"/>
      <c r="L128" s="111"/>
      <c r="M128" s="112" t="s">
        <v>1215</v>
      </c>
      <c r="N128" s="111"/>
      <c r="O128" s="111"/>
      <c r="P128" s="111"/>
      <c r="Q128" s="111"/>
      <c r="R128" s="111"/>
      <c r="S128" s="111"/>
      <c r="T128" s="115" t="s">
        <v>1216</v>
      </c>
      <c r="U128" s="111"/>
      <c r="V128" s="111"/>
      <c r="W128" s="111"/>
      <c r="X128" s="111"/>
      <c r="Y128" s="111"/>
      <c r="Z128" s="111"/>
      <c r="AA128" s="111"/>
      <c r="AB128" s="111"/>
      <c r="AC128" s="111"/>
      <c r="AD128" s="111"/>
      <c r="AE128" s="111"/>
      <c r="AF128" s="122">
        <v>5</v>
      </c>
      <c r="AG128" s="111"/>
      <c r="AH128" s="111"/>
      <c r="AI128" s="81">
        <v>40911</v>
      </c>
      <c r="AJ128" s="68">
        <v>1</v>
      </c>
      <c r="AK128" s="117" t="s">
        <v>1969</v>
      </c>
      <c r="AL128" s="123">
        <v>163004492</v>
      </c>
      <c r="AM128" s="111"/>
      <c r="AN128" s="111"/>
      <c r="AO128" s="114" t="s">
        <v>213</v>
      </c>
      <c r="AP128" s="114" t="s">
        <v>1970</v>
      </c>
      <c r="AQ128" s="114"/>
      <c r="AR128" s="111"/>
      <c r="AS128" s="111"/>
      <c r="AT128" s="114" t="s">
        <v>139</v>
      </c>
      <c r="AU128" s="114" t="s">
        <v>1971</v>
      </c>
      <c r="AV128" s="114"/>
      <c r="AW128" s="111"/>
      <c r="AX128" s="111"/>
      <c r="AY128" s="114" t="s">
        <v>139</v>
      </c>
      <c r="AZ128" s="114" t="s">
        <v>1972</v>
      </c>
      <c r="BA128" s="114">
        <v>163028482</v>
      </c>
      <c r="BB128" s="111"/>
      <c r="BC128" s="111"/>
      <c r="BD128" s="114" t="s">
        <v>238</v>
      </c>
      <c r="BE128" s="114"/>
      <c r="BF128" s="114"/>
      <c r="BG128" s="111"/>
      <c r="BH128" s="111"/>
      <c r="BI128" s="111"/>
      <c r="BJ128" s="111"/>
      <c r="BK128" s="111"/>
      <c r="BL128" s="112"/>
      <c r="BM128" s="112"/>
      <c r="BN128" s="112"/>
    </row>
    <row r="129" spans="1:66" x14ac:dyDescent="0.25">
      <c r="A129" s="114">
        <v>114</v>
      </c>
      <c r="B129" s="62" t="s">
        <v>202</v>
      </c>
      <c r="C129" s="63" t="s">
        <v>1973</v>
      </c>
      <c r="D129" s="69" t="s">
        <v>1974</v>
      </c>
      <c r="E129" s="70" t="s">
        <v>1975</v>
      </c>
      <c r="F129" s="111"/>
      <c r="G129" s="111"/>
      <c r="H129" s="111"/>
      <c r="I129" s="111"/>
      <c r="J129" s="66" t="s">
        <v>1976</v>
      </c>
      <c r="K129" s="111"/>
      <c r="L129" s="111"/>
      <c r="M129" s="112" t="s">
        <v>1215</v>
      </c>
      <c r="N129" s="111"/>
      <c r="O129" s="111"/>
      <c r="P129" s="111"/>
      <c r="Q129" s="111"/>
      <c r="R129" s="111"/>
      <c r="S129" s="111"/>
      <c r="T129" s="115" t="s">
        <v>1216</v>
      </c>
      <c r="U129" s="111"/>
      <c r="V129" s="111"/>
      <c r="W129" s="111"/>
      <c r="X129" s="111"/>
      <c r="Y129" s="111"/>
      <c r="Z129" s="111"/>
      <c r="AA129" s="111"/>
      <c r="AB129" s="111"/>
      <c r="AC129" s="111"/>
      <c r="AD129" s="111"/>
      <c r="AE129" s="111"/>
      <c r="AF129" s="122">
        <v>4</v>
      </c>
      <c r="AG129" s="111"/>
      <c r="AH129" s="111"/>
      <c r="AI129" s="81">
        <v>40904</v>
      </c>
      <c r="AJ129" s="68">
        <v>1</v>
      </c>
      <c r="AK129" s="117" t="s">
        <v>1977</v>
      </c>
      <c r="AL129" s="118">
        <v>111334047</v>
      </c>
      <c r="AM129" s="111"/>
      <c r="AN129" s="111"/>
      <c r="AO129" s="114" t="s">
        <v>137</v>
      </c>
      <c r="AP129" s="114" t="s">
        <v>1978</v>
      </c>
      <c r="AQ129" s="114"/>
      <c r="AR129" s="111"/>
      <c r="AS129" s="111"/>
      <c r="AT129" s="114" t="s">
        <v>139</v>
      </c>
      <c r="AU129" s="114" t="s">
        <v>1979</v>
      </c>
      <c r="AV129" s="114"/>
      <c r="AW129" s="111"/>
      <c r="AX129" s="111"/>
      <c r="AY129" s="114" t="s">
        <v>139</v>
      </c>
      <c r="AZ129" s="114"/>
      <c r="BA129" s="114"/>
      <c r="BB129" s="111"/>
      <c r="BC129" s="111"/>
      <c r="BD129" s="114"/>
      <c r="BE129" s="114"/>
      <c r="BF129" s="114"/>
      <c r="BG129" s="111"/>
      <c r="BH129" s="111"/>
      <c r="BI129" s="111"/>
      <c r="BJ129" s="111"/>
      <c r="BK129" s="111"/>
      <c r="BL129" s="112"/>
      <c r="BM129" s="112"/>
      <c r="BN129" s="112"/>
    </row>
    <row r="130" spans="1:66" x14ac:dyDescent="0.25">
      <c r="A130" s="114">
        <v>115</v>
      </c>
      <c r="B130" s="62" t="s">
        <v>1980</v>
      </c>
      <c r="C130" s="63" t="s">
        <v>1981</v>
      </c>
      <c r="D130" s="69" t="s">
        <v>1982</v>
      </c>
      <c r="E130" s="70" t="s">
        <v>1983</v>
      </c>
      <c r="F130" s="111"/>
      <c r="G130" s="111"/>
      <c r="H130" s="111"/>
      <c r="I130" s="111"/>
      <c r="J130" s="66" t="s">
        <v>1984</v>
      </c>
      <c r="K130" s="111"/>
      <c r="L130" s="111"/>
      <c r="M130" s="112" t="s">
        <v>1215</v>
      </c>
      <c r="N130" s="111"/>
      <c r="O130" s="111"/>
      <c r="P130" s="111"/>
      <c r="Q130" s="111"/>
      <c r="R130" s="111"/>
      <c r="S130" s="111"/>
      <c r="T130" s="115" t="s">
        <v>1216</v>
      </c>
      <c r="U130" s="111"/>
      <c r="V130" s="111"/>
      <c r="W130" s="111"/>
      <c r="X130" s="111"/>
      <c r="Y130" s="111"/>
      <c r="Z130" s="111"/>
      <c r="AA130" s="111"/>
      <c r="AB130" s="111"/>
      <c r="AC130" s="111"/>
      <c r="AD130" s="111"/>
      <c r="AE130" s="111"/>
      <c r="AF130" s="122">
        <v>2</v>
      </c>
      <c r="AG130" s="111"/>
      <c r="AH130" s="111"/>
      <c r="AI130" s="81">
        <v>40911</v>
      </c>
      <c r="AJ130" s="68">
        <v>1</v>
      </c>
      <c r="AK130" s="125" t="s">
        <v>1985</v>
      </c>
      <c r="AL130" s="118">
        <v>172314060</v>
      </c>
      <c r="AM130" s="111"/>
      <c r="AN130" s="111"/>
      <c r="AO130" s="114" t="s">
        <v>137</v>
      </c>
      <c r="AP130" s="114"/>
      <c r="AQ130" s="114"/>
      <c r="AR130" s="111"/>
      <c r="AS130" s="111"/>
      <c r="AT130" s="114"/>
      <c r="AU130" s="114"/>
      <c r="AV130" s="114"/>
      <c r="AW130" s="111"/>
      <c r="AX130" s="111"/>
      <c r="AY130" s="114"/>
      <c r="AZ130" s="114"/>
      <c r="BA130" s="114"/>
      <c r="BB130" s="111"/>
      <c r="BC130" s="111"/>
      <c r="BD130" s="114"/>
      <c r="BE130" s="114"/>
      <c r="BF130" s="114"/>
      <c r="BG130" s="111"/>
      <c r="BH130" s="111"/>
      <c r="BI130" s="111"/>
      <c r="BJ130" s="111"/>
      <c r="BK130" s="111"/>
      <c r="BL130" s="112"/>
      <c r="BM130" s="112"/>
      <c r="BN130" s="112"/>
    </row>
    <row r="131" spans="1:66" x14ac:dyDescent="0.25">
      <c r="A131" s="114">
        <v>116</v>
      </c>
      <c r="B131" s="62" t="s">
        <v>1986</v>
      </c>
      <c r="C131" s="63" t="s">
        <v>1987</v>
      </c>
      <c r="D131" s="69" t="s">
        <v>1988</v>
      </c>
      <c r="E131" s="70" t="s">
        <v>1989</v>
      </c>
      <c r="F131" s="111"/>
      <c r="G131" s="111"/>
      <c r="H131" s="111"/>
      <c r="I131" s="111"/>
      <c r="J131" s="66" t="s">
        <v>1987</v>
      </c>
      <c r="K131" s="111"/>
      <c r="L131" s="111"/>
      <c r="M131" s="112" t="s">
        <v>1215</v>
      </c>
      <c r="N131" s="111"/>
      <c r="O131" s="111"/>
      <c r="P131" s="111"/>
      <c r="Q131" s="111"/>
      <c r="R131" s="111"/>
      <c r="S131" s="111"/>
      <c r="T131" s="115" t="s">
        <v>1216</v>
      </c>
      <c r="U131" s="111"/>
      <c r="V131" s="111"/>
      <c r="W131" s="111"/>
      <c r="X131" s="111"/>
      <c r="Y131" s="111"/>
      <c r="Z131" s="111"/>
      <c r="AA131" s="111"/>
      <c r="AB131" s="111"/>
      <c r="AC131" s="111"/>
      <c r="AD131" s="111"/>
      <c r="AE131" s="111"/>
      <c r="AF131" s="122">
        <v>2</v>
      </c>
      <c r="AG131" s="111"/>
      <c r="AH131" s="111"/>
      <c r="AI131" s="81">
        <v>40911</v>
      </c>
      <c r="AJ131" s="68">
        <v>1</v>
      </c>
      <c r="AK131" s="114" t="s">
        <v>1990</v>
      </c>
      <c r="AL131" s="123">
        <v>111559559</v>
      </c>
      <c r="AM131" s="111"/>
      <c r="AN131" s="111"/>
      <c r="AO131" s="114" t="s">
        <v>213</v>
      </c>
      <c r="AP131" s="114"/>
      <c r="AQ131" s="114"/>
      <c r="AR131" s="111"/>
      <c r="AS131" s="111"/>
      <c r="AT131" s="114"/>
      <c r="AU131" s="114"/>
      <c r="AV131" s="114"/>
      <c r="AW131" s="111"/>
      <c r="AX131" s="111"/>
      <c r="AY131" s="114"/>
      <c r="AZ131" s="114"/>
      <c r="BA131" s="114"/>
      <c r="BB131" s="111"/>
      <c r="BC131" s="111"/>
      <c r="BD131" s="114"/>
      <c r="BE131" s="114"/>
      <c r="BF131" s="114"/>
      <c r="BG131" s="111"/>
      <c r="BH131" s="111"/>
      <c r="BI131" s="111"/>
      <c r="BJ131" s="111"/>
      <c r="BK131" s="111"/>
      <c r="BL131" s="112"/>
      <c r="BM131" s="112"/>
      <c r="BN131" s="112"/>
    </row>
    <row r="132" spans="1:66" x14ac:dyDescent="0.25">
      <c r="A132" s="114">
        <v>117</v>
      </c>
      <c r="B132" s="62" t="s">
        <v>1991</v>
      </c>
      <c r="C132" s="63" t="s">
        <v>1992</v>
      </c>
      <c r="D132" s="69" t="s">
        <v>1993</v>
      </c>
      <c r="E132" s="70" t="s">
        <v>1994</v>
      </c>
      <c r="F132" s="111"/>
      <c r="G132" s="111"/>
      <c r="H132" s="111"/>
      <c r="I132" s="111"/>
      <c r="J132" s="66" t="s">
        <v>1995</v>
      </c>
      <c r="K132" s="111"/>
      <c r="L132" s="111"/>
      <c r="M132" s="112" t="s">
        <v>1215</v>
      </c>
      <c r="N132" s="111"/>
      <c r="O132" s="111"/>
      <c r="P132" s="111"/>
      <c r="Q132" s="111"/>
      <c r="R132" s="111"/>
      <c r="S132" s="111"/>
      <c r="T132" s="115" t="s">
        <v>1216</v>
      </c>
      <c r="U132" s="111"/>
      <c r="V132" s="111"/>
      <c r="W132" s="111"/>
      <c r="X132" s="111"/>
      <c r="Y132" s="111"/>
      <c r="Z132" s="111"/>
      <c r="AA132" s="111"/>
      <c r="AB132" s="111"/>
      <c r="AC132" s="111"/>
      <c r="AD132" s="111"/>
      <c r="AE132" s="111"/>
      <c r="AF132" s="122">
        <v>2</v>
      </c>
      <c r="AG132" s="111"/>
      <c r="AH132" s="111"/>
      <c r="AI132" s="81">
        <v>40911</v>
      </c>
      <c r="AJ132" s="68">
        <v>1</v>
      </c>
      <c r="AK132" s="125" t="s">
        <v>1009</v>
      </c>
      <c r="AL132" s="118" t="s">
        <v>1996</v>
      </c>
      <c r="AM132" s="111"/>
      <c r="AN132" s="111"/>
      <c r="AO132" s="114" t="s">
        <v>213</v>
      </c>
      <c r="AP132" s="114"/>
      <c r="AQ132" s="114"/>
      <c r="AR132" s="111"/>
      <c r="AS132" s="111"/>
      <c r="AT132" s="114"/>
      <c r="AU132" s="114"/>
      <c r="AV132" s="114"/>
      <c r="AW132" s="111"/>
      <c r="AX132" s="111"/>
      <c r="AY132" s="114"/>
      <c r="AZ132" s="114"/>
      <c r="BA132" s="114"/>
      <c r="BB132" s="111"/>
      <c r="BC132" s="111"/>
      <c r="BD132" s="114"/>
      <c r="BE132" s="114"/>
      <c r="BF132" s="114"/>
      <c r="BG132" s="111"/>
      <c r="BH132" s="111"/>
      <c r="BI132" s="111"/>
      <c r="BJ132" s="111"/>
      <c r="BK132" s="111"/>
      <c r="BL132" s="112"/>
      <c r="BM132" s="112"/>
      <c r="BN132" s="112"/>
    </row>
    <row r="133" spans="1:66" x14ac:dyDescent="0.25">
      <c r="A133" s="114">
        <v>118</v>
      </c>
      <c r="B133" s="72" t="s">
        <v>1997</v>
      </c>
      <c r="C133" s="78" t="s">
        <v>1998</v>
      </c>
      <c r="D133" s="84" t="s">
        <v>1999</v>
      </c>
      <c r="E133" s="80" t="s">
        <v>2000</v>
      </c>
      <c r="F133" s="111"/>
      <c r="G133" s="111"/>
      <c r="H133" s="111"/>
      <c r="I133" s="111"/>
      <c r="J133" s="130" t="s">
        <v>1998</v>
      </c>
      <c r="K133" s="111"/>
      <c r="L133" s="111"/>
      <c r="M133" s="112" t="s">
        <v>1215</v>
      </c>
      <c r="N133" s="111"/>
      <c r="O133" s="111"/>
      <c r="P133" s="111"/>
      <c r="Q133" s="111"/>
      <c r="R133" s="111"/>
      <c r="S133" s="111"/>
      <c r="T133" s="115" t="s">
        <v>1216</v>
      </c>
      <c r="U133" s="111"/>
      <c r="V133" s="111"/>
      <c r="W133" s="111"/>
      <c r="X133" s="111"/>
      <c r="Y133" s="111"/>
      <c r="Z133" s="111"/>
      <c r="AA133" s="111"/>
      <c r="AB133" s="111"/>
      <c r="AC133" s="111"/>
      <c r="AD133" s="111"/>
      <c r="AE133" s="111"/>
      <c r="AF133" s="116">
        <v>4</v>
      </c>
      <c r="AG133" s="111"/>
      <c r="AH133" s="111"/>
      <c r="AI133" s="81">
        <v>41060</v>
      </c>
      <c r="AJ133" s="68"/>
      <c r="AK133" s="117" t="s">
        <v>2001</v>
      </c>
      <c r="AL133" s="118" t="s">
        <v>2002</v>
      </c>
      <c r="AM133" s="111"/>
      <c r="AN133" s="111"/>
      <c r="AO133" s="114" t="s">
        <v>213</v>
      </c>
      <c r="AP133" s="114" t="s">
        <v>2003</v>
      </c>
      <c r="AQ133" s="114"/>
      <c r="AR133" s="111"/>
      <c r="AS133" s="111"/>
      <c r="AT133" s="114" t="s">
        <v>139</v>
      </c>
      <c r="AU133" s="114" t="s">
        <v>2004</v>
      </c>
      <c r="AV133" s="114"/>
      <c r="AW133" s="111"/>
      <c r="AX133" s="111"/>
      <c r="AY133" s="114" t="s">
        <v>139</v>
      </c>
      <c r="AZ133" s="114"/>
      <c r="BA133" s="114"/>
      <c r="BB133" s="111"/>
      <c r="BC133" s="111"/>
      <c r="BD133" s="114"/>
      <c r="BE133" s="114"/>
      <c r="BF133" s="114"/>
      <c r="BG133" s="111"/>
      <c r="BH133" s="111"/>
      <c r="BI133" s="111"/>
      <c r="BJ133" s="111"/>
      <c r="BK133" s="111"/>
      <c r="BL133" s="112"/>
      <c r="BM133" s="112"/>
      <c r="BN133" s="112"/>
    </row>
    <row r="134" spans="1:66" x14ac:dyDescent="0.25">
      <c r="A134" s="114">
        <v>119</v>
      </c>
      <c r="B134" s="72" t="s">
        <v>2005</v>
      </c>
      <c r="C134" s="74" t="s">
        <v>2006</v>
      </c>
      <c r="D134" s="69" t="s">
        <v>2007</v>
      </c>
      <c r="E134" s="70" t="s">
        <v>2008</v>
      </c>
      <c r="F134" s="111"/>
      <c r="G134" s="111"/>
      <c r="H134" s="111"/>
      <c r="I134" s="111"/>
      <c r="J134" s="75" t="s">
        <v>2006</v>
      </c>
      <c r="K134" s="111"/>
      <c r="L134" s="111"/>
      <c r="M134" s="112" t="s">
        <v>1215</v>
      </c>
      <c r="N134" s="111"/>
      <c r="O134" s="111"/>
      <c r="P134" s="111"/>
      <c r="Q134" s="111"/>
      <c r="R134" s="111"/>
      <c r="S134" s="111"/>
      <c r="T134" s="115" t="s">
        <v>1216</v>
      </c>
      <c r="U134" s="111"/>
      <c r="V134" s="111"/>
      <c r="W134" s="111"/>
      <c r="X134" s="111"/>
      <c r="Y134" s="111"/>
      <c r="Z134" s="111"/>
      <c r="AA134" s="111"/>
      <c r="AB134" s="111"/>
      <c r="AC134" s="111"/>
      <c r="AD134" s="111"/>
      <c r="AE134" s="111"/>
      <c r="AF134" s="122">
        <v>2</v>
      </c>
      <c r="AG134" s="111"/>
      <c r="AH134" s="111"/>
      <c r="AI134" s="81">
        <v>40977</v>
      </c>
      <c r="AJ134" s="68"/>
      <c r="AK134" s="117" t="s">
        <v>2009</v>
      </c>
      <c r="AL134" s="118" t="s">
        <v>2010</v>
      </c>
      <c r="AM134" s="111"/>
      <c r="AN134" s="111"/>
      <c r="AO134" s="114" t="s">
        <v>213</v>
      </c>
      <c r="AP134" s="114"/>
      <c r="AQ134" s="114"/>
      <c r="AR134" s="111"/>
      <c r="AS134" s="111"/>
      <c r="AT134" s="114"/>
      <c r="AU134" s="114"/>
      <c r="AV134" s="114"/>
      <c r="AW134" s="111"/>
      <c r="AX134" s="111"/>
      <c r="AY134" s="114"/>
      <c r="AZ134" s="114"/>
      <c r="BA134" s="114"/>
      <c r="BB134" s="111"/>
      <c r="BC134" s="111"/>
      <c r="BD134" s="114"/>
      <c r="BE134" s="114"/>
      <c r="BF134" s="114"/>
      <c r="BG134" s="111"/>
      <c r="BH134" s="111"/>
      <c r="BI134" s="111"/>
      <c r="BJ134" s="111"/>
      <c r="BK134" s="111"/>
      <c r="BL134" s="112"/>
      <c r="BM134" s="112"/>
      <c r="BN134" s="112"/>
    </row>
    <row r="135" spans="1:66" x14ac:dyDescent="0.25">
      <c r="A135" s="114">
        <v>120</v>
      </c>
      <c r="B135" s="62" t="s">
        <v>2011</v>
      </c>
      <c r="C135" s="63" t="s">
        <v>2012</v>
      </c>
      <c r="D135" s="69" t="s">
        <v>2013</v>
      </c>
      <c r="E135" s="70" t="s">
        <v>2014</v>
      </c>
      <c r="F135" s="111"/>
      <c r="G135" s="111"/>
      <c r="H135" s="111"/>
      <c r="I135" s="111"/>
      <c r="J135" s="66" t="s">
        <v>2015</v>
      </c>
      <c r="K135" s="111"/>
      <c r="L135" s="111"/>
      <c r="M135" s="112" t="s">
        <v>1215</v>
      </c>
      <c r="N135" s="111"/>
      <c r="O135" s="111"/>
      <c r="P135" s="111"/>
      <c r="Q135" s="111"/>
      <c r="R135" s="111"/>
      <c r="S135" s="111"/>
      <c r="T135" s="115" t="s">
        <v>1216</v>
      </c>
      <c r="U135" s="111"/>
      <c r="V135" s="111"/>
      <c r="W135" s="111"/>
      <c r="X135" s="111"/>
      <c r="Y135" s="111"/>
      <c r="Z135" s="111"/>
      <c r="AA135" s="111"/>
      <c r="AB135" s="111"/>
      <c r="AC135" s="111"/>
      <c r="AD135" s="111"/>
      <c r="AE135" s="111"/>
      <c r="AF135" s="122">
        <v>1</v>
      </c>
      <c r="AG135" s="111"/>
      <c r="AH135" s="111"/>
      <c r="AI135" s="81">
        <v>40911</v>
      </c>
      <c r="AJ135" s="68"/>
      <c r="AK135" s="125"/>
      <c r="AL135" s="118"/>
      <c r="AM135" s="111"/>
      <c r="AN135" s="111"/>
      <c r="AO135" s="114"/>
      <c r="AP135" s="114"/>
      <c r="AQ135" s="114"/>
      <c r="AR135" s="111"/>
      <c r="AS135" s="111"/>
      <c r="AT135" s="114"/>
      <c r="AU135" s="114"/>
      <c r="AV135" s="114"/>
      <c r="AW135" s="111"/>
      <c r="AX135" s="111"/>
      <c r="AY135" s="114"/>
      <c r="AZ135" s="114"/>
      <c r="BA135" s="114"/>
      <c r="BB135" s="111"/>
      <c r="BC135" s="111"/>
      <c r="BD135" s="114"/>
      <c r="BE135" s="114"/>
      <c r="BF135" s="114"/>
      <c r="BG135" s="111"/>
      <c r="BH135" s="111"/>
      <c r="BI135" s="111"/>
      <c r="BJ135" s="111"/>
      <c r="BK135" s="111"/>
      <c r="BL135" s="112"/>
      <c r="BM135" s="112"/>
      <c r="BN135" s="112"/>
    </row>
    <row r="136" spans="1:66" x14ac:dyDescent="0.25">
      <c r="A136" s="114">
        <v>121</v>
      </c>
      <c r="B136" s="62" t="s">
        <v>2016</v>
      </c>
      <c r="C136" s="128" t="s">
        <v>2017</v>
      </c>
      <c r="D136" s="129" t="s">
        <v>2018</v>
      </c>
      <c r="E136" s="70" t="s">
        <v>2019</v>
      </c>
      <c r="F136" s="111"/>
      <c r="G136" s="111"/>
      <c r="H136" s="111"/>
      <c r="I136" s="111"/>
      <c r="J136" s="130" t="s">
        <v>2020</v>
      </c>
      <c r="K136" s="111"/>
      <c r="L136" s="111"/>
      <c r="M136" s="112" t="s">
        <v>1215</v>
      </c>
      <c r="N136" s="111"/>
      <c r="O136" s="111"/>
      <c r="P136" s="111"/>
      <c r="Q136" s="111"/>
      <c r="R136" s="111"/>
      <c r="S136" s="111"/>
      <c r="T136" s="115" t="s">
        <v>1216</v>
      </c>
      <c r="U136" s="111"/>
      <c r="V136" s="111"/>
      <c r="W136" s="111"/>
      <c r="X136" s="111"/>
      <c r="Y136" s="111"/>
      <c r="Z136" s="111"/>
      <c r="AA136" s="111"/>
      <c r="AB136" s="111"/>
      <c r="AC136" s="111"/>
      <c r="AD136" s="111"/>
      <c r="AE136" s="111"/>
      <c r="AF136" s="122">
        <v>1</v>
      </c>
      <c r="AG136" s="111"/>
      <c r="AH136" s="111"/>
      <c r="AI136" s="81">
        <v>41302</v>
      </c>
      <c r="AJ136" s="68"/>
      <c r="AK136" s="117"/>
      <c r="AL136" s="118"/>
      <c r="AM136" s="111"/>
      <c r="AN136" s="111"/>
      <c r="AO136" s="114"/>
      <c r="AP136" s="114"/>
      <c r="AQ136" s="114"/>
      <c r="AR136" s="111"/>
      <c r="AS136" s="111"/>
      <c r="AT136" s="114"/>
      <c r="AU136" s="114"/>
      <c r="AV136" s="114"/>
      <c r="AW136" s="111"/>
      <c r="AX136" s="111"/>
      <c r="AY136" s="114"/>
      <c r="AZ136" s="114"/>
      <c r="BA136" s="114"/>
      <c r="BB136" s="111"/>
      <c r="BC136" s="111"/>
      <c r="BD136" s="114"/>
      <c r="BE136" s="114"/>
      <c r="BF136" s="114"/>
      <c r="BG136" s="111"/>
      <c r="BH136" s="111"/>
      <c r="BI136" s="111"/>
      <c r="BJ136" s="111"/>
      <c r="BK136" s="111"/>
      <c r="BL136" s="112"/>
      <c r="BM136" s="112"/>
      <c r="BN136" s="112"/>
    </row>
    <row r="137" spans="1:66" x14ac:dyDescent="0.25">
      <c r="A137" s="114">
        <v>122</v>
      </c>
      <c r="B137" s="72" t="s">
        <v>2021</v>
      </c>
      <c r="C137" s="74" t="s">
        <v>2022</v>
      </c>
      <c r="D137" s="69" t="s">
        <v>2023</v>
      </c>
      <c r="E137" s="70" t="s">
        <v>2024</v>
      </c>
      <c r="F137" s="111"/>
      <c r="G137" s="111"/>
      <c r="H137" s="111"/>
      <c r="I137" s="111"/>
      <c r="J137" s="75" t="s">
        <v>2022</v>
      </c>
      <c r="K137" s="111"/>
      <c r="L137" s="111"/>
      <c r="M137" s="112" t="s">
        <v>1215</v>
      </c>
      <c r="N137" s="111"/>
      <c r="O137" s="111"/>
      <c r="P137" s="111"/>
      <c r="Q137" s="111"/>
      <c r="R137" s="111"/>
      <c r="S137" s="111"/>
      <c r="T137" s="115" t="s">
        <v>1216</v>
      </c>
      <c r="U137" s="111"/>
      <c r="V137" s="111"/>
      <c r="W137" s="111"/>
      <c r="X137" s="111"/>
      <c r="Y137" s="111"/>
      <c r="Z137" s="111"/>
      <c r="AA137" s="111"/>
      <c r="AB137" s="111"/>
      <c r="AC137" s="111"/>
      <c r="AD137" s="111"/>
      <c r="AE137" s="111"/>
      <c r="AF137" s="122">
        <v>4</v>
      </c>
      <c r="AG137" s="111"/>
      <c r="AH137" s="111"/>
      <c r="AI137" s="81">
        <v>41013</v>
      </c>
      <c r="AJ137" s="85"/>
      <c r="AK137" s="114" t="s">
        <v>2025</v>
      </c>
      <c r="AL137" s="118" t="s">
        <v>2026</v>
      </c>
      <c r="AM137" s="111"/>
      <c r="AN137" s="111"/>
      <c r="AO137" s="114" t="s">
        <v>213</v>
      </c>
      <c r="AP137" s="114" t="s">
        <v>2027</v>
      </c>
      <c r="AQ137" s="114"/>
      <c r="AR137" s="111"/>
      <c r="AS137" s="111"/>
      <c r="AT137" s="114" t="s">
        <v>139</v>
      </c>
      <c r="AU137" s="114" t="s">
        <v>1338</v>
      </c>
      <c r="AV137" s="114"/>
      <c r="AW137" s="111"/>
      <c r="AX137" s="111"/>
      <c r="AY137" s="114" t="s">
        <v>139</v>
      </c>
      <c r="AZ137" s="114"/>
      <c r="BA137" s="114"/>
      <c r="BB137" s="111"/>
      <c r="BC137" s="111"/>
      <c r="BD137" s="114"/>
      <c r="BE137" s="114"/>
      <c r="BF137" s="114"/>
      <c r="BG137" s="111"/>
      <c r="BH137" s="111"/>
      <c r="BI137" s="111"/>
      <c r="BJ137" s="111"/>
      <c r="BK137" s="111"/>
      <c r="BL137" s="112"/>
      <c r="BM137" s="112"/>
      <c r="BN137" s="112"/>
    </row>
    <row r="138" spans="1:66" x14ac:dyDescent="0.25">
      <c r="A138" s="114">
        <v>123</v>
      </c>
      <c r="B138" s="72" t="s">
        <v>2028</v>
      </c>
      <c r="C138" s="74" t="s">
        <v>2029</v>
      </c>
      <c r="D138" s="69" t="s">
        <v>2030</v>
      </c>
      <c r="E138" s="70" t="s">
        <v>2031</v>
      </c>
      <c r="F138" s="111"/>
      <c r="G138" s="111"/>
      <c r="H138" s="111"/>
      <c r="I138" s="111"/>
      <c r="J138" s="75" t="s">
        <v>2029</v>
      </c>
      <c r="K138" s="111"/>
      <c r="L138" s="111"/>
      <c r="M138" s="112" t="s">
        <v>1215</v>
      </c>
      <c r="N138" s="111"/>
      <c r="O138" s="111"/>
      <c r="P138" s="111"/>
      <c r="Q138" s="111"/>
      <c r="R138" s="111"/>
      <c r="S138" s="111"/>
      <c r="T138" s="115" t="s">
        <v>1216</v>
      </c>
      <c r="U138" s="111"/>
      <c r="V138" s="111"/>
      <c r="W138" s="111"/>
      <c r="X138" s="111"/>
      <c r="Y138" s="111"/>
      <c r="Z138" s="111"/>
      <c r="AA138" s="111"/>
      <c r="AB138" s="111"/>
      <c r="AC138" s="111"/>
      <c r="AD138" s="111"/>
      <c r="AE138" s="111"/>
      <c r="AF138" s="122">
        <v>4</v>
      </c>
      <c r="AG138" s="111"/>
      <c r="AH138" s="111"/>
      <c r="AI138" s="86">
        <v>40977</v>
      </c>
      <c r="AJ138" s="68">
        <v>1</v>
      </c>
      <c r="AK138" s="114" t="s">
        <v>1255</v>
      </c>
      <c r="AL138" s="118" t="s">
        <v>2032</v>
      </c>
      <c r="AM138" s="111"/>
      <c r="AN138" s="111"/>
      <c r="AO138" s="114" t="s">
        <v>213</v>
      </c>
      <c r="AP138" s="114" t="s">
        <v>2033</v>
      </c>
      <c r="AQ138" s="114"/>
      <c r="AR138" s="111"/>
      <c r="AS138" s="111"/>
      <c r="AT138" s="114" t="s">
        <v>139</v>
      </c>
      <c r="AU138" s="114" t="s">
        <v>2034</v>
      </c>
      <c r="AV138" s="114"/>
      <c r="AW138" s="111"/>
      <c r="AX138" s="111"/>
      <c r="AY138" s="114" t="s">
        <v>139</v>
      </c>
      <c r="AZ138" s="114"/>
      <c r="BA138" s="114"/>
      <c r="BB138" s="111"/>
      <c r="BC138" s="111"/>
      <c r="BD138" s="114"/>
      <c r="BE138" s="114"/>
      <c r="BF138" s="114"/>
      <c r="BG138" s="111"/>
      <c r="BH138" s="111"/>
      <c r="BI138" s="111"/>
      <c r="BJ138" s="111"/>
      <c r="BK138" s="111"/>
      <c r="BL138" s="112"/>
      <c r="BM138" s="112"/>
      <c r="BN138" s="112"/>
    </row>
    <row r="139" spans="1:66" x14ac:dyDescent="0.25">
      <c r="A139" s="132">
        <v>124</v>
      </c>
      <c r="B139" s="87" t="s">
        <v>2035</v>
      </c>
      <c r="C139" s="88" t="s">
        <v>2036</v>
      </c>
      <c r="D139" s="89" t="s">
        <v>2037</v>
      </c>
      <c r="E139" s="90" t="s">
        <v>2038</v>
      </c>
      <c r="F139" s="133"/>
      <c r="G139" s="133"/>
      <c r="H139" s="133"/>
      <c r="I139" s="133"/>
      <c r="J139" s="91" t="s">
        <v>2036</v>
      </c>
      <c r="K139" s="133"/>
      <c r="L139" s="133"/>
      <c r="M139" s="134" t="s">
        <v>1215</v>
      </c>
      <c r="N139" s="133"/>
      <c r="O139" s="133"/>
      <c r="P139" s="133"/>
      <c r="Q139" s="133"/>
      <c r="R139" s="133"/>
      <c r="S139" s="133"/>
      <c r="T139" s="135" t="s">
        <v>1216</v>
      </c>
      <c r="U139" s="133"/>
      <c r="V139" s="133"/>
      <c r="W139" s="133"/>
      <c r="X139" s="133"/>
      <c r="Y139" s="133"/>
      <c r="Z139" s="133"/>
      <c r="AA139" s="133"/>
      <c r="AB139" s="133"/>
      <c r="AC139" s="133"/>
      <c r="AD139" s="133"/>
      <c r="AE139" s="133"/>
      <c r="AF139" s="136">
        <v>4</v>
      </c>
      <c r="AG139" s="133"/>
      <c r="AH139" s="133"/>
      <c r="AI139" s="92">
        <v>40977</v>
      </c>
      <c r="AJ139" s="93"/>
      <c r="AK139" s="132" t="s">
        <v>2039</v>
      </c>
      <c r="AL139" s="137" t="s">
        <v>2040</v>
      </c>
      <c r="AM139" s="133"/>
      <c r="AN139" s="133"/>
      <c r="AO139" s="132" t="s">
        <v>137</v>
      </c>
      <c r="AP139" s="132" t="s">
        <v>2041</v>
      </c>
      <c r="AQ139" s="132"/>
      <c r="AR139" s="133"/>
      <c r="AS139" s="133"/>
      <c r="AT139" s="132" t="s">
        <v>139</v>
      </c>
      <c r="AU139" s="132" t="s">
        <v>2042</v>
      </c>
      <c r="AV139" s="132"/>
      <c r="AW139" s="133"/>
      <c r="AX139" s="133"/>
      <c r="AY139" s="132" t="s">
        <v>139</v>
      </c>
      <c r="AZ139" s="132"/>
      <c r="BA139" s="132"/>
      <c r="BB139" s="133"/>
      <c r="BC139" s="133"/>
      <c r="BD139" s="132"/>
      <c r="BE139" s="132"/>
      <c r="BF139" s="132"/>
      <c r="BG139" s="133"/>
      <c r="BH139" s="133"/>
      <c r="BI139" s="133"/>
      <c r="BJ139" s="133"/>
      <c r="BK139" s="133"/>
      <c r="BL139" s="134"/>
      <c r="BM139" s="134"/>
      <c r="BN139" s="134"/>
    </row>
    <row r="140" spans="1:66" x14ac:dyDescent="0.25">
      <c r="AJ140" s="94"/>
    </row>
    <row r="141" spans="1:66" ht="42" customHeight="1" x14ac:dyDescent="0.2">
      <c r="B141" s="578" t="s">
        <v>2056</v>
      </c>
      <c r="C141" s="579"/>
      <c r="D141" s="579"/>
    </row>
    <row r="142" spans="1:66" x14ac:dyDescent="0.2">
      <c r="A142" s="95"/>
      <c r="B142" s="138"/>
      <c r="C142" s="138"/>
      <c r="D142" s="139"/>
      <c r="E142" s="140"/>
      <c r="F142" s="141"/>
      <c r="G142" s="141"/>
      <c r="H142" s="142"/>
      <c r="I142" s="142"/>
      <c r="J142" s="143"/>
      <c r="K142" s="144"/>
      <c r="L142" s="145"/>
      <c r="M142" s="141"/>
      <c r="N142" s="145"/>
      <c r="O142" s="145"/>
      <c r="P142" s="145"/>
      <c r="Q142" s="145"/>
      <c r="R142" s="145"/>
      <c r="S142" s="145"/>
      <c r="T142" s="145"/>
      <c r="U142" s="145"/>
      <c r="V142" s="145"/>
      <c r="W142" s="145"/>
      <c r="X142" s="145"/>
      <c r="Y142" s="145"/>
      <c r="Z142" s="145"/>
      <c r="AA142" s="145"/>
      <c r="AB142" s="145"/>
      <c r="AC142" s="145"/>
      <c r="AD142" s="145"/>
      <c r="AE142" s="145"/>
      <c r="AF142" s="95"/>
      <c r="AG142" s="95"/>
      <c r="AH142" s="95"/>
      <c r="AI142" s="95"/>
      <c r="AJ142" s="95"/>
      <c r="AK142" s="95"/>
      <c r="AL142" s="146"/>
      <c r="AM142" s="140"/>
      <c r="AN142" s="140"/>
      <c r="AO142" s="95"/>
      <c r="AP142" s="95"/>
      <c r="AQ142" s="146"/>
      <c r="AR142" s="140"/>
      <c r="AS142" s="140"/>
      <c r="AT142" s="95"/>
      <c r="AU142" s="95"/>
      <c r="AV142" s="146"/>
      <c r="AW142" s="140"/>
      <c r="AX142" s="140"/>
      <c r="AY142" s="95"/>
      <c r="AZ142" s="95"/>
      <c r="BA142" s="146"/>
      <c r="BB142" s="140"/>
      <c r="BC142" s="140"/>
      <c r="BD142" s="95"/>
      <c r="BE142" s="95"/>
      <c r="BF142" s="146"/>
      <c r="BG142" s="140"/>
      <c r="BH142" s="140"/>
      <c r="BI142" s="95"/>
      <c r="BJ142" s="95"/>
      <c r="BK142" s="146"/>
      <c r="BL142" s="140"/>
      <c r="BM142" s="140"/>
      <c r="BN142" s="95"/>
    </row>
    <row r="143" spans="1:66" ht="15" customHeight="1" x14ac:dyDescent="0.2">
      <c r="A143" s="580" t="s">
        <v>2043</v>
      </c>
      <c r="B143" s="580"/>
      <c r="C143" s="580"/>
      <c r="D143" s="580"/>
      <c r="E143" s="580"/>
      <c r="F143" s="95"/>
      <c r="G143" s="141"/>
      <c r="H143" s="142"/>
      <c r="I143" s="142"/>
      <c r="J143" s="580" t="s">
        <v>1075</v>
      </c>
      <c r="K143" s="580"/>
      <c r="L143" s="580"/>
      <c r="M143" s="580"/>
      <c r="N143" s="580"/>
      <c r="O143" s="580"/>
      <c r="P143" s="580"/>
      <c r="Q143" s="580"/>
      <c r="R143" s="580"/>
      <c r="S143" s="580"/>
      <c r="T143" s="580"/>
      <c r="U143" s="580"/>
      <c r="V143" s="580"/>
      <c r="W143" s="580"/>
      <c r="X143" s="580"/>
      <c r="Y143" s="580"/>
      <c r="Z143" s="580"/>
      <c r="AA143" s="580"/>
      <c r="AB143" s="580"/>
      <c r="AC143" s="580"/>
      <c r="AD143" s="580"/>
      <c r="AE143" s="580"/>
      <c r="AF143" s="580"/>
      <c r="AG143" s="580"/>
      <c r="AH143" s="580"/>
      <c r="AI143" s="580"/>
      <c r="AJ143" s="580"/>
      <c r="AK143" s="580"/>
      <c r="AL143" s="580"/>
      <c r="AM143" s="580"/>
      <c r="AN143" s="580"/>
      <c r="AO143" s="580"/>
      <c r="AP143" s="580"/>
      <c r="AQ143" s="580"/>
      <c r="AR143" s="580"/>
      <c r="AS143" s="580"/>
      <c r="AT143" s="580"/>
      <c r="AU143" s="580"/>
      <c r="AV143" s="580"/>
      <c r="AW143" s="580"/>
      <c r="AX143" s="580"/>
      <c r="AY143" s="580"/>
      <c r="AZ143" s="580"/>
      <c r="BA143" s="580"/>
      <c r="BB143" s="580"/>
      <c r="BC143" s="580"/>
      <c r="BD143" s="580"/>
      <c r="BE143" s="580"/>
      <c r="BF143" s="580"/>
      <c r="BG143" s="580"/>
      <c r="BH143" s="580"/>
      <c r="BI143" s="580"/>
      <c r="BJ143" s="580"/>
      <c r="BK143" s="580"/>
      <c r="BL143" s="580"/>
      <c r="BM143" s="580"/>
      <c r="BN143" s="95"/>
    </row>
    <row r="144" spans="1:66" ht="15" customHeight="1" x14ac:dyDescent="0.2">
      <c r="A144" s="581" t="s">
        <v>2044</v>
      </c>
      <c r="B144" s="581"/>
      <c r="C144" s="581"/>
      <c r="D144" s="581"/>
      <c r="E144" s="581"/>
      <c r="F144" s="95"/>
      <c r="G144" s="141"/>
      <c r="H144" s="142"/>
      <c r="I144" s="142"/>
      <c r="J144" s="581" t="s">
        <v>2045</v>
      </c>
      <c r="K144" s="581"/>
      <c r="L144" s="581"/>
      <c r="M144" s="581"/>
      <c r="N144" s="581"/>
      <c r="O144" s="581"/>
      <c r="P144" s="581"/>
      <c r="Q144" s="581"/>
      <c r="R144" s="581"/>
      <c r="S144" s="581"/>
      <c r="T144" s="581"/>
      <c r="U144" s="581"/>
      <c r="V144" s="581"/>
      <c r="W144" s="581"/>
      <c r="X144" s="581"/>
      <c r="Y144" s="581"/>
      <c r="Z144" s="581"/>
      <c r="AA144" s="581"/>
      <c r="AB144" s="581"/>
      <c r="AC144" s="581"/>
      <c r="AD144" s="581"/>
      <c r="AE144" s="581"/>
      <c r="AF144" s="581"/>
      <c r="AG144" s="581"/>
      <c r="AH144" s="581"/>
      <c r="AI144" s="581"/>
      <c r="AJ144" s="581"/>
      <c r="AK144" s="581"/>
      <c r="AL144" s="581"/>
      <c r="AM144" s="581"/>
      <c r="AN144" s="581"/>
      <c r="AO144" s="581"/>
      <c r="AP144" s="581"/>
      <c r="AQ144" s="581"/>
      <c r="AR144" s="581"/>
      <c r="AS144" s="581"/>
      <c r="AT144" s="581"/>
      <c r="AU144" s="581"/>
      <c r="AV144" s="581"/>
      <c r="AW144" s="581"/>
      <c r="AX144" s="581"/>
      <c r="AY144" s="581"/>
      <c r="AZ144" s="581"/>
      <c r="BA144" s="581"/>
      <c r="BB144" s="581"/>
      <c r="BC144" s="581"/>
      <c r="BD144" s="581"/>
      <c r="BE144" s="581"/>
      <c r="BF144" s="581"/>
      <c r="BG144" s="581"/>
      <c r="BH144" s="581"/>
      <c r="BI144" s="581"/>
      <c r="BJ144" s="581"/>
      <c r="BK144" s="581"/>
      <c r="BL144" s="581"/>
      <c r="BM144" s="581"/>
      <c r="BN144" s="95"/>
    </row>
    <row r="145" spans="1:66" ht="15" customHeight="1" x14ac:dyDescent="0.2">
      <c r="A145" s="147"/>
      <c r="B145" s="147"/>
      <c r="C145" s="147"/>
      <c r="D145" s="147"/>
      <c r="E145" s="147"/>
      <c r="F145" s="95"/>
      <c r="G145" s="141"/>
      <c r="H145" s="142"/>
      <c r="I145" s="142"/>
      <c r="J145" s="143"/>
      <c r="K145" s="147"/>
      <c r="L145" s="145"/>
      <c r="M145" s="141"/>
      <c r="N145" s="145"/>
      <c r="O145" s="145"/>
      <c r="P145" s="145"/>
      <c r="Q145" s="145"/>
      <c r="R145" s="145"/>
      <c r="S145" s="145"/>
      <c r="T145" s="145"/>
      <c r="U145" s="145"/>
      <c r="V145" s="145"/>
      <c r="W145" s="145"/>
      <c r="X145" s="145"/>
      <c r="Y145" s="145"/>
      <c r="Z145" s="145"/>
      <c r="AA145" s="145"/>
      <c r="AB145" s="145"/>
      <c r="AC145" s="145"/>
      <c r="AD145" s="145"/>
      <c r="AE145" s="145"/>
      <c r="AF145" s="95"/>
      <c r="AG145" s="95"/>
      <c r="AH145" s="95"/>
      <c r="AI145" s="95"/>
      <c r="AJ145" s="95"/>
      <c r="AK145" s="95"/>
      <c r="AL145" s="146"/>
      <c r="AM145" s="140"/>
      <c r="AN145" s="140"/>
      <c r="AO145" s="95"/>
      <c r="AP145" s="95"/>
      <c r="AQ145" s="146"/>
      <c r="AR145" s="140"/>
      <c r="AS145" s="140"/>
      <c r="AT145" s="95"/>
      <c r="AU145" s="95"/>
      <c r="AV145" s="146"/>
      <c r="AW145" s="140"/>
      <c r="AX145" s="140"/>
      <c r="AY145" s="95"/>
      <c r="AZ145" s="95"/>
      <c r="BA145" s="146"/>
      <c r="BB145" s="140"/>
      <c r="BC145" s="140"/>
      <c r="BD145" s="95"/>
      <c r="BE145" s="95"/>
      <c r="BF145" s="146"/>
      <c r="BG145" s="140"/>
      <c r="BH145" s="140"/>
      <c r="BI145" s="95"/>
      <c r="BJ145" s="95"/>
      <c r="BK145" s="146"/>
      <c r="BL145" s="140"/>
      <c r="BM145" s="140"/>
      <c r="BN145" s="95"/>
    </row>
    <row r="146" spans="1:66" ht="15" customHeight="1" x14ac:dyDescent="0.2">
      <c r="A146" s="147"/>
      <c r="B146" s="147"/>
      <c r="C146" s="147"/>
      <c r="D146" s="147"/>
      <c r="E146" s="147"/>
      <c r="F146" s="95"/>
      <c r="G146" s="141"/>
      <c r="H146" s="142"/>
      <c r="I146" s="142"/>
      <c r="J146" s="143"/>
      <c r="K146" s="147"/>
      <c r="L146" s="145"/>
      <c r="M146" s="141"/>
      <c r="N146" s="145"/>
      <c r="O146" s="145"/>
      <c r="P146" s="145"/>
      <c r="Q146" s="145"/>
      <c r="R146" s="145"/>
      <c r="S146" s="145"/>
      <c r="T146" s="145"/>
      <c r="U146" s="145"/>
      <c r="V146" s="145"/>
      <c r="W146" s="145"/>
      <c r="X146" s="145"/>
      <c r="Y146" s="145"/>
      <c r="Z146" s="145"/>
      <c r="AA146" s="145"/>
      <c r="AB146" s="145"/>
      <c r="AC146" s="145"/>
      <c r="AD146" s="145"/>
      <c r="AE146" s="145"/>
      <c r="AF146" s="95"/>
      <c r="AG146" s="95"/>
      <c r="AH146" s="95"/>
      <c r="AI146" s="95"/>
      <c r="AJ146" s="95"/>
      <c r="AK146" s="95"/>
      <c r="AL146" s="146"/>
      <c r="AM146" s="140"/>
      <c r="AN146" s="140"/>
      <c r="AO146" s="95"/>
      <c r="AP146" s="95"/>
      <c r="AQ146" s="146"/>
      <c r="AR146" s="140"/>
      <c r="AS146" s="140"/>
      <c r="AT146" s="95"/>
      <c r="AU146" s="95"/>
      <c r="AV146" s="146"/>
      <c r="AW146" s="140"/>
      <c r="AX146" s="140"/>
      <c r="AY146" s="95"/>
      <c r="AZ146" s="95"/>
      <c r="BA146" s="146"/>
      <c r="BB146" s="140"/>
      <c r="BC146" s="140"/>
      <c r="BD146" s="95"/>
      <c r="BE146" s="95"/>
      <c r="BF146" s="146"/>
      <c r="BG146" s="140"/>
      <c r="BH146" s="140"/>
      <c r="BI146" s="95"/>
      <c r="BJ146" s="95"/>
      <c r="BK146" s="146"/>
      <c r="BL146" s="140"/>
      <c r="BM146" s="140"/>
      <c r="BN146" s="95"/>
    </row>
    <row r="147" spans="1:66" x14ac:dyDescent="0.2">
      <c r="A147" s="95"/>
      <c r="B147" s="95"/>
      <c r="C147" s="138"/>
      <c r="D147" s="148"/>
      <c r="E147" s="140"/>
      <c r="F147" s="141"/>
      <c r="G147" s="141"/>
      <c r="H147" s="142"/>
      <c r="I147" s="142"/>
      <c r="J147" s="143"/>
      <c r="K147" s="144"/>
      <c r="L147" s="145"/>
      <c r="M147" s="141"/>
      <c r="N147" s="145"/>
      <c r="O147" s="145"/>
      <c r="P147" s="145"/>
      <c r="Q147" s="145"/>
      <c r="R147" s="145"/>
      <c r="S147" s="145"/>
      <c r="T147" s="145"/>
      <c r="U147" s="145"/>
      <c r="V147" s="145"/>
      <c r="W147" s="145"/>
      <c r="X147" s="145"/>
      <c r="Y147" s="145"/>
      <c r="Z147" s="145"/>
      <c r="AA147" s="145"/>
      <c r="AB147" s="145"/>
      <c r="AC147" s="145"/>
      <c r="AD147" s="145"/>
      <c r="AE147" s="145"/>
      <c r="AF147" s="95"/>
      <c r="AG147" s="95"/>
      <c r="AH147" s="95"/>
      <c r="AI147" s="95"/>
      <c r="AJ147" s="95"/>
      <c r="AK147" s="95"/>
      <c r="AL147" s="146"/>
      <c r="AM147" s="140"/>
      <c r="AN147" s="140"/>
      <c r="AO147" s="95"/>
      <c r="AP147" s="95"/>
      <c r="AQ147" s="146"/>
      <c r="AR147" s="140"/>
      <c r="AS147" s="140"/>
      <c r="AT147" s="95"/>
      <c r="AU147" s="95"/>
      <c r="AV147" s="146"/>
      <c r="AW147" s="140"/>
      <c r="AX147" s="140"/>
      <c r="AY147" s="95"/>
      <c r="AZ147" s="95"/>
      <c r="BA147" s="146"/>
      <c r="BB147" s="140"/>
      <c r="BC147" s="140"/>
      <c r="BD147" s="95"/>
      <c r="BE147" s="95"/>
      <c r="BF147" s="146"/>
      <c r="BG147" s="140"/>
      <c r="BH147" s="140"/>
      <c r="BI147" s="95"/>
      <c r="BJ147" s="95"/>
      <c r="BK147" s="146"/>
      <c r="BL147" s="140"/>
      <c r="BM147" s="140"/>
      <c r="BN147" s="95"/>
    </row>
    <row r="148" spans="1:66" x14ac:dyDescent="0.2">
      <c r="A148" s="95"/>
      <c r="B148" s="95"/>
      <c r="C148" s="138"/>
      <c r="E148" s="140"/>
      <c r="F148" s="141"/>
      <c r="G148" s="141"/>
      <c r="H148" s="142"/>
      <c r="I148" s="142"/>
      <c r="J148" s="143"/>
      <c r="K148" s="144"/>
      <c r="L148" s="145"/>
      <c r="M148" s="141"/>
      <c r="N148" s="145"/>
      <c r="O148" s="145"/>
      <c r="P148" s="145"/>
      <c r="Q148" s="145"/>
      <c r="R148" s="145"/>
      <c r="S148" s="145"/>
      <c r="T148" s="145"/>
      <c r="U148" s="145"/>
      <c r="V148" s="145"/>
      <c r="W148" s="145"/>
      <c r="X148" s="145"/>
      <c r="Y148" s="145"/>
      <c r="Z148" s="145"/>
      <c r="AA148" s="145"/>
      <c r="AB148" s="145"/>
      <c r="AC148" s="145"/>
      <c r="AD148" s="145"/>
      <c r="AE148" s="145"/>
      <c r="AF148" s="95"/>
      <c r="AG148" s="95"/>
      <c r="AH148" s="95"/>
      <c r="AI148" s="95"/>
      <c r="AJ148" s="95"/>
      <c r="AK148" s="95"/>
      <c r="AL148" s="146"/>
      <c r="AM148" s="140"/>
      <c r="AN148" s="140"/>
      <c r="AO148" s="95"/>
      <c r="AP148" s="95"/>
      <c r="AQ148" s="146"/>
      <c r="AR148" s="140"/>
      <c r="AS148" s="140"/>
      <c r="AT148" s="95"/>
      <c r="AU148" s="95"/>
      <c r="AV148" s="146"/>
      <c r="AW148" s="140"/>
      <c r="AX148" s="140"/>
      <c r="AY148" s="95"/>
      <c r="AZ148" s="95"/>
      <c r="BA148" s="146"/>
      <c r="BB148" s="140"/>
      <c r="BC148" s="140"/>
      <c r="BD148" s="95"/>
      <c r="BE148" s="95"/>
      <c r="BF148" s="146"/>
      <c r="BG148" s="140"/>
      <c r="BH148" s="140"/>
      <c r="BI148" s="95"/>
      <c r="BJ148" s="95"/>
      <c r="BK148" s="146"/>
      <c r="BL148" s="140"/>
      <c r="BM148" s="140"/>
      <c r="BN148" s="95"/>
    </row>
    <row r="149" spans="1:66" ht="15" customHeight="1" x14ac:dyDescent="0.2">
      <c r="A149" s="582" t="s">
        <v>2046</v>
      </c>
      <c r="B149" s="582"/>
      <c r="C149" s="582"/>
      <c r="D149" s="582"/>
      <c r="E149" s="582"/>
      <c r="F149" s="141"/>
      <c r="G149" s="141"/>
      <c r="H149" s="142"/>
      <c r="I149" s="142"/>
      <c r="J149" s="582" t="s">
        <v>2046</v>
      </c>
      <c r="K149" s="582"/>
      <c r="L149" s="582"/>
      <c r="M149" s="582"/>
      <c r="N149" s="582"/>
      <c r="O149" s="582"/>
      <c r="P149" s="582"/>
      <c r="Q149" s="582"/>
      <c r="R149" s="582"/>
      <c r="S149" s="582"/>
      <c r="T149" s="582"/>
      <c r="U149" s="582"/>
      <c r="V149" s="582"/>
      <c r="W149" s="582"/>
      <c r="X149" s="582"/>
      <c r="Y149" s="582"/>
      <c r="Z149" s="582"/>
      <c r="AA149" s="582"/>
      <c r="AB149" s="582"/>
      <c r="AC149" s="582"/>
      <c r="AD149" s="582"/>
      <c r="AE149" s="582"/>
      <c r="AF149" s="582"/>
      <c r="AG149" s="582"/>
      <c r="AH149" s="582"/>
      <c r="AI149" s="582"/>
      <c r="AJ149" s="582"/>
      <c r="AK149" s="582"/>
      <c r="AL149" s="582"/>
      <c r="AM149" s="582"/>
      <c r="AN149" s="582"/>
      <c r="AO149" s="582"/>
      <c r="AP149" s="582"/>
      <c r="AQ149" s="582"/>
      <c r="AR149" s="582"/>
      <c r="AS149" s="582"/>
      <c r="AT149" s="582"/>
      <c r="AU149" s="582"/>
      <c r="AV149" s="582"/>
      <c r="AW149" s="582"/>
      <c r="AX149" s="582"/>
      <c r="AY149" s="582"/>
      <c r="AZ149" s="582"/>
      <c r="BA149" s="582"/>
      <c r="BB149" s="582"/>
      <c r="BC149" s="582"/>
      <c r="BD149" s="582"/>
      <c r="BE149" s="582"/>
      <c r="BF149" s="582"/>
      <c r="BG149" s="582"/>
      <c r="BH149" s="582"/>
      <c r="BI149" s="582"/>
      <c r="BJ149" s="582"/>
      <c r="BK149" s="582"/>
      <c r="BL149" s="582"/>
      <c r="BM149" s="582"/>
      <c r="BN149" s="95"/>
    </row>
    <row r="150" spans="1:66" x14ac:dyDescent="0.2">
      <c r="A150" s="95"/>
      <c r="B150" s="138"/>
      <c r="C150" s="138"/>
      <c r="D150" s="149"/>
      <c r="E150" s="140"/>
      <c r="F150" s="141"/>
      <c r="G150" s="141"/>
      <c r="H150" s="142"/>
      <c r="I150" s="142"/>
      <c r="J150" s="143"/>
      <c r="K150" s="150"/>
      <c r="L150" s="145"/>
      <c r="M150" s="141"/>
      <c r="N150" s="145"/>
      <c r="O150" s="145"/>
      <c r="P150" s="145"/>
      <c r="Q150" s="145"/>
      <c r="R150" s="145"/>
      <c r="S150" s="145"/>
      <c r="T150" s="145"/>
      <c r="U150" s="145"/>
      <c r="V150" s="145"/>
      <c r="W150" s="145"/>
      <c r="X150" s="145"/>
      <c r="Y150" s="145"/>
      <c r="Z150" s="145"/>
      <c r="AA150" s="145"/>
      <c r="AB150" s="145"/>
      <c r="AC150" s="145"/>
      <c r="AD150" s="145"/>
      <c r="AE150" s="145"/>
      <c r="AF150" s="95"/>
      <c r="AG150" s="95"/>
      <c r="AH150" s="95"/>
      <c r="AI150" s="95"/>
      <c r="AJ150" s="95"/>
      <c r="AK150" s="95"/>
      <c r="AL150" s="146"/>
      <c r="AM150" s="140"/>
      <c r="AN150" s="140"/>
      <c r="AO150" s="95"/>
      <c r="AP150" s="95"/>
      <c r="AQ150" s="146"/>
      <c r="AR150" s="140"/>
      <c r="AS150" s="140"/>
      <c r="AT150" s="95"/>
      <c r="AU150" s="95"/>
      <c r="AV150" s="146"/>
      <c r="AW150" s="140"/>
      <c r="AX150" s="140"/>
      <c r="AY150" s="95"/>
      <c r="AZ150" s="95"/>
      <c r="BA150" s="146"/>
      <c r="BB150" s="140"/>
      <c r="BC150" s="140"/>
      <c r="BD150" s="95"/>
      <c r="BE150" s="95"/>
      <c r="BF150" s="146"/>
      <c r="BG150" s="140"/>
      <c r="BH150" s="140"/>
      <c r="BI150" s="95"/>
      <c r="BJ150" s="95"/>
      <c r="BK150" s="146"/>
      <c r="BL150" s="140"/>
      <c r="BM150" s="140"/>
      <c r="BN150" s="95"/>
    </row>
    <row r="151" spans="1:66" x14ac:dyDescent="0.2">
      <c r="A151" s="151"/>
      <c r="B151" s="138"/>
      <c r="C151" s="138"/>
      <c r="D151" s="139"/>
      <c r="E151" s="140"/>
      <c r="F151" s="141"/>
      <c r="G151" s="141"/>
      <c r="H151" s="142"/>
      <c r="I151" s="142"/>
      <c r="J151" s="143"/>
      <c r="K151" s="144"/>
      <c r="L151" s="145"/>
      <c r="M151" s="141"/>
      <c r="N151" s="145"/>
      <c r="O151" s="145"/>
      <c r="P151" s="145"/>
      <c r="Q151" s="145"/>
      <c r="R151" s="145"/>
      <c r="S151" s="145"/>
      <c r="T151" s="145"/>
      <c r="U151" s="145"/>
      <c r="V151" s="145"/>
      <c r="W151" s="145"/>
      <c r="X151" s="145"/>
      <c r="Y151" s="145"/>
      <c r="Z151" s="145"/>
      <c r="AA151" s="145"/>
      <c r="AB151" s="145"/>
      <c r="AC151" s="145"/>
      <c r="AD151" s="145"/>
      <c r="AE151" s="145"/>
      <c r="AF151" s="95"/>
      <c r="AG151" s="95"/>
      <c r="AH151" s="95"/>
      <c r="AI151" s="95"/>
      <c r="AJ151" s="95"/>
      <c r="AK151" s="95"/>
      <c r="AL151" s="146"/>
      <c r="AM151" s="140"/>
      <c r="AN151" s="140"/>
      <c r="AO151" s="95"/>
      <c r="AP151" s="95"/>
      <c r="AQ151" s="146"/>
      <c r="AR151" s="140"/>
      <c r="AS151" s="140"/>
      <c r="AT151" s="95"/>
      <c r="AU151" s="95"/>
      <c r="AV151" s="146"/>
      <c r="AW151" s="140"/>
      <c r="AX151" s="140"/>
      <c r="AY151" s="95"/>
      <c r="AZ151" s="95"/>
      <c r="BA151" s="146"/>
      <c r="BB151" s="140"/>
      <c r="BC151" s="140"/>
      <c r="BD151" s="95"/>
      <c r="BE151" s="95"/>
      <c r="BF151" s="146"/>
      <c r="BG151" s="140"/>
      <c r="BH151" s="140"/>
      <c r="BI151" s="95"/>
      <c r="BJ151" s="95"/>
      <c r="BK151" s="146"/>
      <c r="BL151" s="140"/>
      <c r="BM151" s="140"/>
      <c r="BN151" s="95"/>
    </row>
    <row r="152" spans="1:66" x14ac:dyDescent="0.2">
      <c r="A152" s="152"/>
      <c r="B152" s="138"/>
      <c r="C152" s="138"/>
      <c r="D152" s="139"/>
      <c r="E152" s="140"/>
      <c r="F152" s="141"/>
      <c r="G152" s="141"/>
      <c r="H152" s="142"/>
      <c r="I152" s="142"/>
      <c r="J152" s="143"/>
      <c r="K152" s="144"/>
      <c r="L152" s="145"/>
      <c r="M152" s="141"/>
      <c r="N152" s="145"/>
      <c r="O152" s="145"/>
      <c r="P152" s="145"/>
      <c r="Q152" s="145"/>
      <c r="R152" s="145"/>
      <c r="S152" s="145"/>
      <c r="T152" s="145"/>
      <c r="U152" s="145"/>
      <c r="V152" s="145"/>
      <c r="W152" s="145"/>
      <c r="X152" s="145"/>
      <c r="Y152" s="145"/>
      <c r="Z152" s="145"/>
      <c r="AA152" s="145"/>
      <c r="AB152" s="145"/>
      <c r="AC152" s="145"/>
      <c r="AD152" s="145"/>
      <c r="AE152" s="145"/>
      <c r="AF152" s="95"/>
      <c r="AG152" s="95"/>
      <c r="AH152" s="95"/>
      <c r="AI152" s="95"/>
      <c r="AJ152" s="95"/>
      <c r="AK152" s="95"/>
      <c r="AL152" s="146"/>
      <c r="AM152" s="140"/>
      <c r="AN152" s="140"/>
      <c r="AO152" s="95"/>
      <c r="AP152" s="95"/>
      <c r="AQ152" s="146"/>
      <c r="AR152" s="140"/>
      <c r="AS152" s="140"/>
      <c r="AT152" s="95"/>
      <c r="AU152" s="95"/>
      <c r="AV152" s="146"/>
      <c r="AW152" s="140"/>
      <c r="AX152" s="140"/>
      <c r="AY152" s="95"/>
      <c r="AZ152" s="95"/>
      <c r="BA152" s="146"/>
      <c r="BB152" s="140"/>
      <c r="BC152" s="140"/>
      <c r="BD152" s="95"/>
      <c r="BE152" s="95"/>
      <c r="BF152" s="146"/>
      <c r="BG152" s="140"/>
      <c r="BH152" s="140"/>
      <c r="BI152" s="95"/>
      <c r="BJ152" s="95"/>
      <c r="BK152" s="146"/>
      <c r="BL152" s="140"/>
      <c r="BM152" s="140"/>
      <c r="BN152" s="95"/>
    </row>
    <row r="153" spans="1:66" x14ac:dyDescent="0.2">
      <c r="A153" s="152"/>
      <c r="B153" s="138"/>
      <c r="C153" s="138"/>
      <c r="D153" s="139"/>
      <c r="E153" s="140"/>
      <c r="F153" s="141"/>
      <c r="G153" s="141"/>
      <c r="H153" s="142"/>
      <c r="I153" s="142"/>
      <c r="J153" s="143"/>
      <c r="K153" s="144"/>
      <c r="L153" s="145"/>
      <c r="M153" s="141"/>
      <c r="N153" s="145"/>
      <c r="O153" s="145"/>
      <c r="P153" s="145"/>
      <c r="Q153" s="145"/>
      <c r="R153" s="145"/>
      <c r="S153" s="145"/>
      <c r="T153" s="145"/>
      <c r="U153" s="145"/>
      <c r="V153" s="145"/>
      <c r="W153" s="145"/>
      <c r="X153" s="145"/>
      <c r="Y153" s="145"/>
      <c r="Z153" s="145"/>
      <c r="AA153" s="145"/>
      <c r="AB153" s="145"/>
      <c r="AC153" s="145"/>
      <c r="AD153" s="145"/>
      <c r="AE153" s="145"/>
      <c r="AF153" s="95"/>
      <c r="AG153" s="95"/>
      <c r="AH153" s="95"/>
      <c r="AI153" s="95"/>
      <c r="AJ153" s="95"/>
      <c r="AK153" s="95"/>
      <c r="AL153" s="146"/>
      <c r="AM153" s="140"/>
      <c r="AN153" s="140"/>
      <c r="AO153" s="95"/>
      <c r="AP153" s="95"/>
      <c r="AQ153" s="146"/>
      <c r="AR153" s="140"/>
      <c r="AS153" s="140"/>
      <c r="AT153" s="95"/>
      <c r="AU153" s="95"/>
      <c r="AV153" s="146"/>
      <c r="AW153" s="140"/>
      <c r="AX153" s="140"/>
      <c r="AY153" s="95"/>
      <c r="AZ153" s="95"/>
      <c r="BA153" s="146"/>
      <c r="BB153" s="140"/>
      <c r="BC153" s="140"/>
      <c r="BD153" s="95"/>
      <c r="BE153" s="95"/>
      <c r="BF153" s="146"/>
      <c r="BG153" s="140"/>
      <c r="BH153" s="140"/>
      <c r="BI153" s="95"/>
      <c r="BJ153" s="95"/>
      <c r="BK153" s="146"/>
      <c r="BL153" s="140"/>
      <c r="BM153" s="140"/>
      <c r="BN153" s="95"/>
    </row>
    <row r="154" spans="1:66" x14ac:dyDescent="0.2">
      <c r="A154" s="152"/>
      <c r="B154" s="138"/>
      <c r="C154" s="138"/>
      <c r="D154" s="139"/>
      <c r="E154" s="140"/>
      <c r="F154" s="141"/>
      <c r="G154" s="141"/>
      <c r="H154" s="142"/>
      <c r="I154" s="142"/>
      <c r="J154" s="143"/>
      <c r="K154" s="144"/>
      <c r="L154" s="145"/>
      <c r="M154" s="141"/>
      <c r="N154" s="145"/>
      <c r="O154" s="145"/>
      <c r="P154" s="145"/>
      <c r="Q154" s="145"/>
      <c r="R154" s="145"/>
      <c r="S154" s="145"/>
      <c r="T154" s="145"/>
      <c r="U154" s="145"/>
      <c r="V154" s="145"/>
      <c r="W154" s="145"/>
      <c r="X154" s="145"/>
      <c r="Y154" s="145"/>
      <c r="Z154" s="145"/>
      <c r="AA154" s="145"/>
      <c r="AB154" s="145"/>
      <c r="AC154" s="145"/>
      <c r="AD154" s="145"/>
      <c r="AE154" s="145"/>
      <c r="AF154" s="95"/>
      <c r="AG154" s="95"/>
      <c r="AH154" s="95"/>
      <c r="AI154" s="95"/>
      <c r="AJ154" s="95"/>
      <c r="AK154" s="95"/>
      <c r="AL154" s="146"/>
      <c r="AM154" s="140"/>
      <c r="AN154" s="140"/>
      <c r="AO154" s="95"/>
      <c r="AP154" s="95"/>
      <c r="AQ154" s="146"/>
      <c r="AR154" s="140"/>
      <c r="AS154" s="140"/>
      <c r="AT154" s="95"/>
      <c r="AU154" s="95"/>
      <c r="AV154" s="146"/>
      <c r="AW154" s="140"/>
      <c r="AX154" s="140"/>
      <c r="AY154" s="95"/>
      <c r="AZ154" s="95"/>
      <c r="BA154" s="146"/>
      <c r="BB154" s="140"/>
      <c r="BC154" s="140"/>
      <c r="BD154" s="95"/>
      <c r="BE154" s="95"/>
      <c r="BF154" s="146"/>
      <c r="BG154" s="140"/>
      <c r="BH154" s="140"/>
      <c r="BI154" s="95"/>
      <c r="BJ154" s="95"/>
      <c r="BK154" s="146"/>
      <c r="BL154" s="140"/>
      <c r="BM154" s="140"/>
      <c r="BN154" s="95"/>
    </row>
    <row r="155" spans="1:66" x14ac:dyDescent="0.2">
      <c r="A155" s="152"/>
      <c r="B155" s="138"/>
      <c r="C155" s="138"/>
      <c r="D155" s="139"/>
      <c r="E155" s="140"/>
      <c r="F155" s="141"/>
      <c r="G155" s="141"/>
      <c r="H155" s="142"/>
      <c r="I155" s="142"/>
      <c r="J155" s="143"/>
      <c r="K155" s="144"/>
      <c r="L155" s="145"/>
      <c r="M155" s="141"/>
      <c r="N155" s="145"/>
      <c r="O155" s="145"/>
      <c r="P155" s="145"/>
      <c r="Q155" s="145"/>
      <c r="R155" s="145"/>
      <c r="S155" s="145"/>
      <c r="T155" s="145"/>
      <c r="U155" s="145"/>
      <c r="V155" s="145"/>
      <c r="W155" s="145"/>
      <c r="X155" s="145"/>
      <c r="Y155" s="145"/>
      <c r="Z155" s="145"/>
      <c r="AA155" s="145"/>
      <c r="AB155" s="145"/>
      <c r="AC155" s="145"/>
      <c r="AD155" s="145"/>
      <c r="AE155" s="145"/>
      <c r="AF155" s="95"/>
      <c r="AG155" s="95"/>
      <c r="AH155" s="95"/>
      <c r="AI155" s="95"/>
      <c r="AJ155" s="95"/>
      <c r="AK155" s="95"/>
      <c r="AL155" s="146"/>
      <c r="AM155" s="140"/>
      <c r="AN155" s="140"/>
      <c r="AO155" s="95"/>
      <c r="AP155" s="95"/>
      <c r="AQ155" s="146"/>
      <c r="AR155" s="140"/>
      <c r="AS155" s="140"/>
      <c r="AT155" s="95"/>
      <c r="AU155" s="95"/>
      <c r="AV155" s="146"/>
      <c r="AW155" s="140"/>
      <c r="AX155" s="140"/>
      <c r="AY155" s="95"/>
      <c r="AZ155" s="95"/>
      <c r="BA155" s="146"/>
      <c r="BB155" s="140"/>
      <c r="BC155" s="140"/>
      <c r="BD155" s="95"/>
      <c r="BE155" s="95"/>
      <c r="BF155" s="146"/>
      <c r="BG155" s="140"/>
      <c r="BH155" s="140"/>
      <c r="BI155" s="95"/>
      <c r="BJ155" s="95"/>
      <c r="BK155" s="146"/>
      <c r="BL155" s="140"/>
      <c r="BM155" s="140"/>
      <c r="BN155" s="95"/>
    </row>
    <row r="156" spans="1:66" x14ac:dyDescent="0.2">
      <c r="A156" s="152"/>
      <c r="B156" s="138"/>
      <c r="C156" s="138"/>
      <c r="D156" s="139"/>
      <c r="E156" s="140"/>
      <c r="F156" s="141"/>
      <c r="G156" s="141"/>
      <c r="H156" s="142"/>
      <c r="I156" s="142"/>
      <c r="J156" s="143"/>
      <c r="K156" s="144"/>
      <c r="L156" s="145"/>
      <c r="M156" s="141"/>
      <c r="N156" s="145"/>
      <c r="O156" s="145"/>
      <c r="P156" s="145"/>
      <c r="Q156" s="145"/>
      <c r="R156" s="145"/>
      <c r="S156" s="145"/>
      <c r="T156" s="145"/>
      <c r="U156" s="145"/>
      <c r="V156" s="145"/>
      <c r="W156" s="145"/>
      <c r="X156" s="145"/>
      <c r="Y156" s="145"/>
      <c r="Z156" s="145"/>
      <c r="AA156" s="145"/>
      <c r="AB156" s="145"/>
      <c r="AC156" s="145"/>
      <c r="AD156" s="145"/>
      <c r="AE156" s="145"/>
      <c r="AF156" s="95"/>
      <c r="AG156" s="95"/>
      <c r="AH156" s="95"/>
      <c r="AI156" s="95"/>
      <c r="AJ156" s="95"/>
      <c r="AK156" s="95"/>
      <c r="AL156" s="146"/>
      <c r="AM156" s="140"/>
      <c r="AN156" s="140"/>
      <c r="AO156" s="95"/>
      <c r="AP156" s="95"/>
      <c r="AQ156" s="146"/>
      <c r="AR156" s="140"/>
      <c r="AS156" s="140"/>
      <c r="AT156" s="95"/>
      <c r="AU156" s="95"/>
      <c r="AV156" s="146"/>
      <c r="AW156" s="140"/>
      <c r="AX156" s="140"/>
      <c r="AY156" s="95"/>
      <c r="AZ156" s="95"/>
      <c r="BA156" s="146"/>
      <c r="BB156" s="140"/>
      <c r="BC156" s="140"/>
      <c r="BD156" s="95"/>
      <c r="BE156" s="95"/>
      <c r="BF156" s="146"/>
      <c r="BG156" s="140"/>
      <c r="BH156" s="140"/>
      <c r="BI156" s="95"/>
      <c r="BJ156" s="95"/>
      <c r="BK156" s="146"/>
      <c r="BL156" s="140"/>
      <c r="BM156" s="140"/>
      <c r="BN156" s="95"/>
    </row>
    <row r="157" spans="1:66" x14ac:dyDescent="0.2">
      <c r="A157" s="153"/>
      <c r="B157" s="138"/>
      <c r="C157" s="138"/>
      <c r="D157" s="139"/>
      <c r="E157" s="140"/>
      <c r="F157" s="140"/>
      <c r="G157" s="140"/>
      <c r="H157" s="95"/>
      <c r="I157" s="95"/>
      <c r="J157" s="143"/>
      <c r="K157" s="154"/>
      <c r="L157" s="155"/>
      <c r="M157" s="141"/>
      <c r="N157" s="155"/>
      <c r="O157" s="155"/>
      <c r="P157" s="155"/>
      <c r="Q157" s="155"/>
      <c r="R157" s="155"/>
      <c r="S157" s="155"/>
      <c r="T157" s="155"/>
      <c r="U157" s="155"/>
      <c r="V157" s="155"/>
      <c r="W157" s="155"/>
      <c r="X157" s="155"/>
      <c r="Y157" s="155"/>
      <c r="Z157" s="155"/>
      <c r="AA157" s="155"/>
      <c r="AB157" s="155"/>
      <c r="AC157" s="155"/>
      <c r="AD157" s="155"/>
      <c r="AE157" s="155"/>
      <c r="AF157" s="95"/>
      <c r="AG157" s="95"/>
      <c r="AH157" s="95"/>
      <c r="AI157" s="95"/>
      <c r="AJ157" s="95"/>
      <c r="AK157" s="95"/>
      <c r="AL157" s="146"/>
      <c r="AM157" s="140"/>
      <c r="AN157" s="140"/>
      <c r="AO157" s="95"/>
      <c r="AP157" s="95"/>
      <c r="AQ157" s="146"/>
      <c r="AR157" s="140"/>
      <c r="AS157" s="140"/>
      <c r="AT157" s="95"/>
      <c r="AU157" s="95"/>
      <c r="AV157" s="146"/>
      <c r="AW157" s="140"/>
      <c r="AX157" s="140"/>
      <c r="AY157" s="95"/>
      <c r="AZ157" s="95"/>
      <c r="BA157" s="146"/>
      <c r="BB157" s="140"/>
      <c r="BC157" s="140"/>
      <c r="BD157" s="95"/>
      <c r="BE157" s="95"/>
      <c r="BF157" s="146"/>
      <c r="BG157" s="140"/>
      <c r="BH157" s="140"/>
      <c r="BI157" s="95"/>
      <c r="BJ157" s="95"/>
      <c r="BK157" s="146"/>
      <c r="BL157" s="140"/>
      <c r="BM157" s="140"/>
      <c r="BN157" s="95"/>
    </row>
    <row r="158" spans="1:66" x14ac:dyDescent="0.2">
      <c r="A158" s="95"/>
      <c r="B158" s="109"/>
      <c r="C158" s="109"/>
      <c r="D158" s="156"/>
      <c r="E158" s="95"/>
      <c r="F158" s="141"/>
      <c r="G158" s="141"/>
      <c r="H158" s="95"/>
      <c r="I158" s="95"/>
      <c r="J158" s="143"/>
      <c r="K158" s="95"/>
      <c r="L158" s="155"/>
      <c r="M158" s="141"/>
      <c r="N158" s="95"/>
      <c r="O158" s="155"/>
      <c r="P158" s="155"/>
      <c r="Q158" s="155"/>
      <c r="R158" s="155"/>
      <c r="S158" s="155"/>
      <c r="T158" s="155"/>
      <c r="U158" s="155"/>
      <c r="V158" s="155"/>
      <c r="W158" s="155"/>
      <c r="X158" s="155"/>
      <c r="Y158" s="155"/>
      <c r="Z158" s="155"/>
      <c r="AA158" s="155"/>
      <c r="AB158" s="155"/>
      <c r="AC158" s="155"/>
      <c r="AD158" s="155"/>
      <c r="AE158" s="155"/>
      <c r="AF158" s="157"/>
      <c r="AG158" s="157"/>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row>
    <row r="159" spans="1:66" x14ac:dyDescent="0.2">
      <c r="A159" s="95"/>
      <c r="B159" s="109"/>
      <c r="C159" s="109"/>
      <c r="D159" s="156"/>
      <c r="E159" s="95"/>
      <c r="F159" s="141"/>
      <c r="G159" s="141"/>
      <c r="H159" s="95"/>
      <c r="I159" s="95"/>
      <c r="J159" s="143"/>
      <c r="K159" s="95"/>
      <c r="L159" s="155"/>
      <c r="M159" s="141"/>
      <c r="N159" s="95"/>
      <c r="O159" s="155"/>
      <c r="P159" s="155"/>
      <c r="Q159" s="155"/>
      <c r="R159" s="155"/>
      <c r="S159" s="155"/>
      <c r="T159" s="155"/>
      <c r="U159" s="155"/>
      <c r="V159" s="155"/>
      <c r="W159" s="155"/>
      <c r="X159" s="155"/>
      <c r="Y159" s="155"/>
      <c r="Z159" s="155"/>
      <c r="AA159" s="155"/>
      <c r="AB159" s="155"/>
      <c r="AC159" s="155"/>
      <c r="AD159" s="155"/>
      <c r="AE159" s="155"/>
      <c r="AF159" s="157"/>
      <c r="AG159" s="157"/>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row>
    <row r="160" spans="1:66" x14ac:dyDescent="0.2">
      <c r="A160" s="95"/>
      <c r="B160" s="109"/>
      <c r="C160" s="109"/>
      <c r="D160" s="156"/>
      <c r="E160" s="95"/>
      <c r="F160" s="141"/>
      <c r="G160" s="141"/>
      <c r="H160" s="95"/>
      <c r="I160" s="95"/>
      <c r="J160" s="143"/>
      <c r="K160" s="95"/>
      <c r="L160" s="155"/>
      <c r="M160" s="141"/>
      <c r="N160" s="95"/>
      <c r="O160" s="155"/>
      <c r="P160" s="155"/>
      <c r="Q160" s="155"/>
      <c r="R160" s="155"/>
      <c r="S160" s="155"/>
      <c r="T160" s="155"/>
      <c r="U160" s="155"/>
      <c r="V160" s="155"/>
      <c r="W160" s="155"/>
      <c r="X160" s="155"/>
      <c r="Y160" s="155"/>
      <c r="Z160" s="155"/>
      <c r="AA160" s="155"/>
      <c r="AB160" s="155"/>
      <c r="AC160" s="155"/>
      <c r="AD160" s="155"/>
      <c r="AE160" s="155"/>
      <c r="AF160" s="157"/>
      <c r="AG160" s="157"/>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row>
    <row r="161" spans="2:33" s="95" customFormat="1" x14ac:dyDescent="0.2">
      <c r="B161" s="109"/>
      <c r="C161" s="109"/>
      <c r="D161" s="156"/>
      <c r="F161" s="141"/>
      <c r="G161" s="141"/>
      <c r="J161" s="143"/>
      <c r="L161" s="155"/>
      <c r="M161" s="141"/>
      <c r="O161" s="155"/>
      <c r="P161" s="155"/>
      <c r="Q161" s="155"/>
      <c r="R161" s="155"/>
      <c r="S161" s="155"/>
      <c r="T161" s="155"/>
      <c r="U161" s="155"/>
      <c r="V161" s="155"/>
      <c r="W161" s="155"/>
      <c r="X161" s="155"/>
      <c r="Y161" s="155"/>
      <c r="Z161" s="155"/>
      <c r="AA161" s="155"/>
      <c r="AB161" s="155"/>
      <c r="AC161" s="155"/>
      <c r="AD161" s="155"/>
      <c r="AE161" s="155"/>
      <c r="AF161" s="157"/>
      <c r="AG161" s="157"/>
    </row>
    <row r="162" spans="2:33" s="95" customFormat="1" x14ac:dyDescent="0.2">
      <c r="B162" s="109"/>
      <c r="C162" s="109"/>
      <c r="D162" s="156"/>
      <c r="F162" s="141"/>
      <c r="G162" s="141"/>
      <c r="J162" s="143"/>
      <c r="L162" s="155"/>
      <c r="M162" s="141"/>
      <c r="O162" s="155"/>
      <c r="P162" s="155"/>
      <c r="Q162" s="155"/>
      <c r="R162" s="155"/>
      <c r="S162" s="155"/>
      <c r="T162" s="155"/>
      <c r="U162" s="155"/>
      <c r="V162" s="155"/>
      <c r="W162" s="155"/>
      <c r="X162" s="155"/>
      <c r="Y162" s="155"/>
      <c r="Z162" s="155"/>
      <c r="AA162" s="155"/>
      <c r="AB162" s="155"/>
      <c r="AC162" s="155"/>
      <c r="AD162" s="155"/>
      <c r="AE162" s="155"/>
      <c r="AF162" s="157"/>
      <c r="AG162" s="157"/>
    </row>
    <row r="163" spans="2:33" s="95" customFormat="1" x14ac:dyDescent="0.2">
      <c r="B163" s="109"/>
      <c r="C163" s="109"/>
      <c r="D163" s="156"/>
      <c r="F163" s="141"/>
      <c r="G163" s="141"/>
      <c r="J163" s="143"/>
      <c r="L163" s="155"/>
      <c r="M163" s="141"/>
      <c r="O163" s="155"/>
      <c r="P163" s="155"/>
      <c r="Q163" s="155"/>
      <c r="R163" s="155"/>
      <c r="S163" s="155"/>
      <c r="T163" s="155"/>
      <c r="U163" s="155"/>
      <c r="V163" s="155"/>
      <c r="W163" s="155"/>
      <c r="X163" s="155"/>
      <c r="Y163" s="155"/>
      <c r="Z163" s="155"/>
      <c r="AA163" s="155"/>
      <c r="AB163" s="155"/>
      <c r="AC163" s="155"/>
      <c r="AD163" s="155"/>
      <c r="AE163" s="155"/>
      <c r="AF163" s="157"/>
      <c r="AG163" s="157"/>
    </row>
    <row r="164" spans="2:33" s="95" customFormat="1" x14ac:dyDescent="0.2">
      <c r="B164" s="109"/>
      <c r="C164" s="109"/>
      <c r="D164" s="156"/>
      <c r="F164" s="141"/>
      <c r="G164" s="141"/>
      <c r="J164" s="143"/>
      <c r="L164" s="155"/>
      <c r="M164" s="141"/>
      <c r="O164" s="155"/>
      <c r="P164" s="155"/>
      <c r="Q164" s="155"/>
      <c r="R164" s="155"/>
      <c r="S164" s="155"/>
      <c r="T164" s="155"/>
      <c r="U164" s="155"/>
      <c r="V164" s="155"/>
      <c r="W164" s="155"/>
      <c r="X164" s="155"/>
      <c r="Y164" s="155"/>
      <c r="Z164" s="155"/>
      <c r="AA164" s="155"/>
      <c r="AB164" s="155"/>
      <c r="AC164" s="155"/>
      <c r="AD164" s="155"/>
      <c r="AE164" s="155"/>
      <c r="AF164" s="157"/>
      <c r="AG164" s="157"/>
    </row>
    <row r="165" spans="2:33" s="95" customFormat="1" x14ac:dyDescent="0.2">
      <c r="B165" s="109"/>
      <c r="C165" s="109"/>
      <c r="D165" s="156"/>
      <c r="F165" s="141"/>
      <c r="G165" s="141"/>
      <c r="J165" s="143"/>
      <c r="L165" s="155"/>
      <c r="M165" s="141"/>
      <c r="O165" s="155"/>
      <c r="P165" s="155"/>
      <c r="Q165" s="155"/>
      <c r="R165" s="155"/>
      <c r="S165" s="155"/>
      <c r="T165" s="155"/>
      <c r="U165" s="155"/>
      <c r="V165" s="155"/>
      <c r="W165" s="155"/>
      <c r="X165" s="155"/>
      <c r="Y165" s="155"/>
      <c r="Z165" s="155"/>
      <c r="AA165" s="155"/>
      <c r="AB165" s="155"/>
      <c r="AC165" s="155"/>
      <c r="AD165" s="155"/>
      <c r="AE165" s="155"/>
      <c r="AF165" s="157"/>
      <c r="AG165" s="157"/>
    </row>
    <row r="166" spans="2:33" s="95" customFormat="1" x14ac:dyDescent="0.2">
      <c r="B166" s="109"/>
      <c r="C166" s="109"/>
      <c r="D166" s="156"/>
      <c r="F166" s="141"/>
      <c r="G166" s="141"/>
      <c r="J166" s="143"/>
      <c r="L166" s="155"/>
      <c r="M166" s="141"/>
      <c r="O166" s="155"/>
      <c r="P166" s="155"/>
      <c r="Q166" s="155"/>
      <c r="R166" s="155"/>
      <c r="S166" s="155"/>
      <c r="T166" s="155"/>
      <c r="U166" s="155"/>
      <c r="V166" s="155"/>
      <c r="W166" s="155"/>
      <c r="X166" s="155"/>
      <c r="Y166" s="155"/>
      <c r="Z166" s="155"/>
      <c r="AA166" s="155"/>
      <c r="AB166" s="155"/>
      <c r="AC166" s="155"/>
      <c r="AD166" s="155"/>
      <c r="AE166" s="155"/>
      <c r="AF166" s="157"/>
      <c r="AG166" s="157"/>
    </row>
    <row r="167" spans="2:33" s="95" customFormat="1" x14ac:dyDescent="0.2">
      <c r="B167" s="109"/>
      <c r="C167" s="109"/>
      <c r="D167" s="156"/>
      <c r="F167" s="141"/>
      <c r="G167" s="141"/>
      <c r="J167" s="143"/>
      <c r="L167" s="155"/>
      <c r="M167" s="141"/>
      <c r="O167" s="155"/>
      <c r="P167" s="155"/>
      <c r="Q167" s="155"/>
      <c r="R167" s="155"/>
      <c r="S167" s="155"/>
      <c r="T167" s="155"/>
      <c r="U167" s="155"/>
      <c r="V167" s="155"/>
      <c r="W167" s="155"/>
      <c r="X167" s="155"/>
      <c r="Y167" s="155"/>
      <c r="Z167" s="155"/>
      <c r="AA167" s="155"/>
      <c r="AB167" s="155"/>
      <c r="AC167" s="155"/>
      <c r="AD167" s="155"/>
      <c r="AE167" s="155"/>
      <c r="AF167" s="157"/>
      <c r="AG167" s="157"/>
    </row>
    <row r="168" spans="2:33" s="95" customFormat="1" x14ac:dyDescent="0.2">
      <c r="B168" s="109"/>
      <c r="C168" s="109"/>
      <c r="D168" s="156"/>
      <c r="F168" s="141"/>
      <c r="G168" s="141"/>
      <c r="J168" s="143"/>
      <c r="L168" s="155"/>
      <c r="M168" s="141"/>
      <c r="O168" s="155"/>
      <c r="P168" s="155"/>
      <c r="Q168" s="155"/>
      <c r="R168" s="155"/>
      <c r="S168" s="155"/>
      <c r="T168" s="155"/>
      <c r="U168" s="155"/>
      <c r="V168" s="155"/>
      <c r="W168" s="155"/>
      <c r="X168" s="155"/>
      <c r="Y168" s="155"/>
      <c r="Z168" s="155"/>
      <c r="AA168" s="155"/>
      <c r="AB168" s="155"/>
      <c r="AC168" s="155"/>
      <c r="AD168" s="155"/>
      <c r="AE168" s="155"/>
      <c r="AF168" s="157"/>
      <c r="AG168" s="157"/>
    </row>
    <row r="169" spans="2:33" s="95" customFormat="1" x14ac:dyDescent="0.2">
      <c r="B169" s="109"/>
      <c r="C169" s="109"/>
      <c r="D169" s="156"/>
      <c r="F169" s="141"/>
      <c r="G169" s="141"/>
      <c r="J169" s="143"/>
      <c r="L169" s="155"/>
      <c r="M169" s="141"/>
      <c r="O169" s="155"/>
      <c r="P169" s="155"/>
      <c r="Q169" s="155"/>
      <c r="R169" s="155"/>
      <c r="S169" s="155"/>
      <c r="T169" s="155"/>
      <c r="U169" s="155"/>
      <c r="V169" s="155"/>
      <c r="W169" s="155"/>
      <c r="X169" s="155"/>
      <c r="Y169" s="155"/>
      <c r="Z169" s="155"/>
      <c r="AA169" s="155"/>
      <c r="AB169" s="155"/>
      <c r="AC169" s="155"/>
      <c r="AD169" s="155"/>
      <c r="AE169" s="155"/>
      <c r="AF169" s="157"/>
      <c r="AG169" s="157"/>
    </row>
    <row r="170" spans="2:33" s="95" customFormat="1" x14ac:dyDescent="0.2">
      <c r="B170" s="109"/>
      <c r="C170" s="109"/>
      <c r="D170" s="156"/>
      <c r="F170" s="141"/>
      <c r="G170" s="141"/>
      <c r="J170" s="143"/>
      <c r="L170" s="155"/>
      <c r="M170" s="141"/>
      <c r="O170" s="155"/>
      <c r="P170" s="155"/>
      <c r="Q170" s="155"/>
      <c r="R170" s="155"/>
      <c r="S170" s="155"/>
      <c r="T170" s="155"/>
      <c r="U170" s="155"/>
      <c r="V170" s="155"/>
      <c r="W170" s="155"/>
      <c r="X170" s="155"/>
      <c r="Y170" s="155"/>
      <c r="Z170" s="155"/>
      <c r="AA170" s="155"/>
      <c r="AB170" s="155"/>
      <c r="AC170" s="155"/>
      <c r="AD170" s="155"/>
      <c r="AE170" s="155"/>
      <c r="AF170" s="157"/>
      <c r="AG170" s="157"/>
    </row>
    <row r="171" spans="2:33" s="95" customFormat="1" x14ac:dyDescent="0.2">
      <c r="B171" s="109"/>
      <c r="C171" s="109"/>
      <c r="D171" s="156"/>
      <c r="F171" s="141"/>
      <c r="G171" s="141"/>
      <c r="J171" s="143"/>
      <c r="L171" s="155"/>
      <c r="M171" s="141"/>
      <c r="O171" s="155"/>
      <c r="P171" s="155"/>
      <c r="Q171" s="155"/>
      <c r="R171" s="155"/>
      <c r="S171" s="155"/>
      <c r="T171" s="155"/>
      <c r="U171" s="155"/>
      <c r="V171" s="155"/>
      <c r="W171" s="155"/>
      <c r="X171" s="155"/>
      <c r="Y171" s="155"/>
      <c r="Z171" s="155"/>
      <c r="AA171" s="155"/>
      <c r="AB171" s="155"/>
      <c r="AC171" s="155"/>
      <c r="AD171" s="155"/>
      <c r="AE171" s="155"/>
      <c r="AF171" s="157"/>
      <c r="AG171" s="157"/>
    </row>
    <row r="172" spans="2:33" s="95" customFormat="1" x14ac:dyDescent="0.2">
      <c r="B172" s="109"/>
      <c r="C172" s="109"/>
      <c r="D172" s="156"/>
      <c r="F172" s="141"/>
      <c r="G172" s="141"/>
      <c r="J172" s="143"/>
      <c r="L172" s="155"/>
      <c r="M172" s="141"/>
      <c r="O172" s="155"/>
      <c r="P172" s="155"/>
      <c r="Q172" s="155"/>
      <c r="R172" s="155"/>
      <c r="S172" s="155"/>
      <c r="T172" s="155"/>
      <c r="U172" s="155"/>
      <c r="V172" s="155"/>
      <c r="W172" s="155"/>
      <c r="X172" s="155"/>
      <c r="Y172" s="155"/>
      <c r="Z172" s="155"/>
      <c r="AA172" s="155"/>
      <c r="AB172" s="155"/>
      <c r="AC172" s="155"/>
      <c r="AD172" s="155"/>
      <c r="AE172" s="155"/>
      <c r="AF172" s="157"/>
      <c r="AG172" s="157"/>
    </row>
    <row r="173" spans="2:33" s="95" customFormat="1" x14ac:dyDescent="0.2">
      <c r="B173" s="109"/>
      <c r="C173" s="109"/>
      <c r="D173" s="156"/>
      <c r="F173" s="141"/>
      <c r="G173" s="141"/>
      <c r="J173" s="143"/>
      <c r="L173" s="155"/>
      <c r="M173" s="141"/>
      <c r="O173" s="155"/>
      <c r="P173" s="155"/>
      <c r="Q173" s="155"/>
      <c r="R173" s="155"/>
      <c r="S173" s="155"/>
      <c r="T173" s="155"/>
      <c r="U173" s="155"/>
      <c r="V173" s="155"/>
      <c r="W173" s="155"/>
      <c r="X173" s="155"/>
      <c r="Y173" s="155"/>
      <c r="Z173" s="155"/>
      <c r="AA173" s="155"/>
      <c r="AB173" s="155"/>
      <c r="AC173" s="155"/>
      <c r="AD173" s="155"/>
      <c r="AE173" s="155"/>
      <c r="AF173" s="157"/>
      <c r="AG173" s="157"/>
    </row>
    <row r="174" spans="2:33" s="95" customFormat="1" x14ac:dyDescent="0.2">
      <c r="B174" s="109"/>
      <c r="C174" s="109"/>
      <c r="D174" s="156"/>
      <c r="F174" s="141"/>
      <c r="G174" s="141"/>
      <c r="J174" s="143"/>
      <c r="L174" s="155"/>
      <c r="M174" s="141"/>
      <c r="O174" s="155"/>
      <c r="P174" s="155"/>
      <c r="Q174" s="155"/>
      <c r="R174" s="155"/>
      <c r="S174" s="155"/>
      <c r="T174" s="155"/>
      <c r="U174" s="155"/>
      <c r="V174" s="155"/>
      <c r="W174" s="155"/>
      <c r="X174" s="155"/>
      <c r="Y174" s="155"/>
      <c r="Z174" s="155"/>
      <c r="AA174" s="155"/>
      <c r="AB174" s="155"/>
      <c r="AC174" s="155"/>
      <c r="AD174" s="155"/>
      <c r="AE174" s="155"/>
      <c r="AF174" s="157"/>
      <c r="AG174" s="157"/>
    </row>
    <row r="175" spans="2:33" s="95" customFormat="1" x14ac:dyDescent="0.2">
      <c r="B175" s="109"/>
      <c r="C175" s="109"/>
      <c r="D175" s="156"/>
      <c r="F175" s="141"/>
      <c r="G175" s="141"/>
      <c r="J175" s="143"/>
      <c r="L175" s="155"/>
      <c r="M175" s="141"/>
      <c r="O175" s="155"/>
      <c r="P175" s="155"/>
      <c r="Q175" s="155"/>
      <c r="R175" s="155"/>
      <c r="S175" s="155"/>
      <c r="T175" s="155"/>
      <c r="U175" s="155"/>
      <c r="V175" s="155"/>
      <c r="W175" s="155"/>
      <c r="X175" s="155"/>
      <c r="Y175" s="155"/>
      <c r="Z175" s="155"/>
      <c r="AA175" s="155"/>
      <c r="AB175" s="155"/>
      <c r="AC175" s="155"/>
      <c r="AD175" s="155"/>
      <c r="AE175" s="155"/>
      <c r="AF175" s="157"/>
      <c r="AG175" s="157"/>
    </row>
    <row r="176" spans="2:33" s="95" customFormat="1" x14ac:dyDescent="0.2">
      <c r="B176" s="109"/>
      <c r="C176" s="109"/>
      <c r="D176" s="156"/>
      <c r="F176" s="141"/>
      <c r="G176" s="141"/>
      <c r="J176" s="143"/>
      <c r="L176" s="155"/>
      <c r="M176" s="141"/>
      <c r="O176" s="155"/>
      <c r="P176" s="155"/>
      <c r="Q176" s="155"/>
      <c r="R176" s="155"/>
      <c r="S176" s="155"/>
      <c r="T176" s="155"/>
      <c r="U176" s="155"/>
      <c r="V176" s="155"/>
      <c r="W176" s="155"/>
      <c r="X176" s="155"/>
      <c r="Y176" s="155"/>
      <c r="Z176" s="155"/>
      <c r="AA176" s="155"/>
      <c r="AB176" s="155"/>
      <c r="AC176" s="155"/>
      <c r="AD176" s="155"/>
      <c r="AE176" s="155"/>
      <c r="AF176" s="157"/>
      <c r="AG176" s="157"/>
    </row>
    <row r="177" spans="2:33" s="95" customFormat="1" x14ac:dyDescent="0.2">
      <c r="B177" s="109"/>
      <c r="C177" s="109"/>
      <c r="D177" s="156"/>
      <c r="F177" s="141"/>
      <c r="G177" s="141"/>
      <c r="J177" s="143"/>
      <c r="L177" s="155"/>
      <c r="M177" s="141"/>
      <c r="O177" s="155"/>
      <c r="P177" s="155"/>
      <c r="Q177" s="155"/>
      <c r="R177" s="155"/>
      <c r="S177" s="155"/>
      <c r="T177" s="155"/>
      <c r="U177" s="155"/>
      <c r="V177" s="155"/>
      <c r="W177" s="155"/>
      <c r="X177" s="155"/>
      <c r="Y177" s="155"/>
      <c r="Z177" s="155"/>
      <c r="AA177" s="155"/>
      <c r="AB177" s="155"/>
      <c r="AC177" s="155"/>
      <c r="AD177" s="155"/>
      <c r="AE177" s="155"/>
      <c r="AF177" s="157"/>
      <c r="AG177" s="157"/>
    </row>
    <row r="178" spans="2:33" s="95" customFormat="1" x14ac:dyDescent="0.2">
      <c r="B178" s="109"/>
      <c r="C178" s="109"/>
      <c r="D178" s="156"/>
      <c r="F178" s="141"/>
      <c r="G178" s="141"/>
      <c r="J178" s="143"/>
      <c r="L178" s="155"/>
      <c r="M178" s="141"/>
      <c r="O178" s="155"/>
      <c r="P178" s="155"/>
      <c r="Q178" s="155"/>
      <c r="R178" s="155"/>
      <c r="S178" s="155"/>
      <c r="T178" s="155"/>
      <c r="U178" s="155"/>
      <c r="V178" s="155"/>
      <c r="W178" s="155"/>
      <c r="X178" s="155"/>
      <c r="Y178" s="155"/>
      <c r="Z178" s="155"/>
      <c r="AA178" s="155"/>
      <c r="AB178" s="155"/>
      <c r="AC178" s="155"/>
      <c r="AD178" s="155"/>
      <c r="AE178" s="155"/>
      <c r="AF178" s="157"/>
      <c r="AG178" s="157"/>
    </row>
    <row r="179" spans="2:33" s="95" customFormat="1" x14ac:dyDescent="0.2">
      <c r="B179" s="109"/>
      <c r="C179" s="109"/>
      <c r="D179" s="156"/>
      <c r="F179" s="141"/>
      <c r="G179" s="141"/>
      <c r="J179" s="143"/>
      <c r="L179" s="155"/>
      <c r="M179" s="141"/>
      <c r="O179" s="155"/>
      <c r="P179" s="155"/>
      <c r="Q179" s="155"/>
      <c r="R179" s="155"/>
      <c r="S179" s="155"/>
      <c r="T179" s="155"/>
      <c r="U179" s="155"/>
      <c r="V179" s="155"/>
      <c r="W179" s="155"/>
      <c r="X179" s="155"/>
      <c r="Y179" s="155"/>
      <c r="Z179" s="155"/>
      <c r="AA179" s="155"/>
      <c r="AB179" s="155"/>
      <c r="AC179" s="155"/>
      <c r="AD179" s="155"/>
      <c r="AE179" s="155"/>
      <c r="AF179" s="157"/>
      <c r="AG179" s="157"/>
    </row>
    <row r="180" spans="2:33" s="95" customFormat="1" x14ac:dyDescent="0.2">
      <c r="B180" s="109"/>
      <c r="C180" s="109"/>
      <c r="D180" s="156"/>
      <c r="F180" s="141"/>
      <c r="G180" s="141"/>
      <c r="J180" s="143"/>
      <c r="L180" s="155"/>
      <c r="M180" s="141"/>
      <c r="O180" s="155"/>
      <c r="P180" s="155"/>
      <c r="Q180" s="155"/>
      <c r="R180" s="155"/>
      <c r="S180" s="155"/>
      <c r="T180" s="155"/>
      <c r="U180" s="155"/>
      <c r="V180" s="155"/>
      <c r="W180" s="155"/>
      <c r="X180" s="155"/>
      <c r="Y180" s="155"/>
      <c r="Z180" s="155"/>
      <c r="AA180" s="155"/>
      <c r="AB180" s="155"/>
      <c r="AC180" s="155"/>
      <c r="AD180" s="155"/>
      <c r="AE180" s="155"/>
      <c r="AF180" s="157"/>
      <c r="AG180" s="157"/>
    </row>
    <row r="181" spans="2:33" s="95" customFormat="1" x14ac:dyDescent="0.2">
      <c r="B181" s="109"/>
      <c r="C181" s="109"/>
      <c r="D181" s="156"/>
      <c r="F181" s="141"/>
      <c r="G181" s="141"/>
      <c r="J181" s="143"/>
      <c r="L181" s="155"/>
      <c r="M181" s="141"/>
      <c r="O181" s="155"/>
      <c r="P181" s="155"/>
      <c r="Q181" s="155"/>
      <c r="R181" s="155"/>
      <c r="S181" s="155"/>
      <c r="T181" s="155"/>
      <c r="U181" s="155"/>
      <c r="V181" s="155"/>
      <c r="W181" s="155"/>
      <c r="X181" s="155"/>
      <c r="Y181" s="155"/>
      <c r="Z181" s="155"/>
      <c r="AA181" s="155"/>
      <c r="AB181" s="155"/>
      <c r="AC181" s="155"/>
      <c r="AD181" s="155"/>
      <c r="AE181" s="155"/>
      <c r="AF181" s="157"/>
      <c r="AG181" s="157"/>
    </row>
    <row r="182" spans="2:33" s="95" customFormat="1" x14ac:dyDescent="0.2">
      <c r="B182" s="109"/>
      <c r="C182" s="109"/>
      <c r="D182" s="156"/>
      <c r="F182" s="141"/>
      <c r="G182" s="141"/>
      <c r="J182" s="143"/>
      <c r="L182" s="155"/>
      <c r="M182" s="141"/>
      <c r="O182" s="155"/>
      <c r="P182" s="155"/>
      <c r="Q182" s="155"/>
      <c r="R182" s="155"/>
      <c r="S182" s="155"/>
      <c r="T182" s="155"/>
      <c r="U182" s="155"/>
      <c r="V182" s="155"/>
      <c r="W182" s="155"/>
      <c r="X182" s="155"/>
      <c r="Y182" s="155"/>
      <c r="Z182" s="155"/>
      <c r="AA182" s="155"/>
      <c r="AB182" s="155"/>
      <c r="AC182" s="155"/>
      <c r="AD182" s="155"/>
      <c r="AE182" s="155"/>
      <c r="AF182" s="157"/>
      <c r="AG182" s="157"/>
    </row>
    <row r="183" spans="2:33" s="95" customFormat="1" x14ac:dyDescent="0.2">
      <c r="B183" s="109"/>
      <c r="C183" s="109"/>
      <c r="D183" s="156"/>
      <c r="F183" s="141"/>
      <c r="G183" s="141"/>
      <c r="J183" s="143"/>
      <c r="L183" s="155"/>
      <c r="M183" s="141"/>
      <c r="O183" s="155"/>
      <c r="P183" s="155"/>
      <c r="Q183" s="155"/>
      <c r="R183" s="155"/>
      <c r="S183" s="155"/>
      <c r="T183" s="155"/>
      <c r="U183" s="155"/>
      <c r="V183" s="155"/>
      <c r="W183" s="155"/>
      <c r="X183" s="155"/>
      <c r="Y183" s="155"/>
      <c r="Z183" s="155"/>
      <c r="AA183" s="155"/>
      <c r="AB183" s="155"/>
      <c r="AC183" s="155"/>
      <c r="AD183" s="155"/>
      <c r="AE183" s="155"/>
      <c r="AF183" s="157"/>
      <c r="AG183" s="157"/>
    </row>
    <row r="184" spans="2:33" s="95" customFormat="1" x14ac:dyDescent="0.2">
      <c r="B184" s="109"/>
      <c r="C184" s="109"/>
      <c r="D184" s="156"/>
      <c r="F184" s="141"/>
      <c r="G184" s="141"/>
      <c r="J184" s="143"/>
      <c r="L184" s="155"/>
      <c r="M184" s="141"/>
      <c r="O184" s="155"/>
      <c r="P184" s="155"/>
      <c r="Q184" s="155"/>
      <c r="R184" s="155"/>
      <c r="S184" s="155"/>
      <c r="T184" s="155"/>
      <c r="U184" s="155"/>
      <c r="V184" s="155"/>
      <c r="W184" s="155"/>
      <c r="X184" s="155"/>
      <c r="Y184" s="155"/>
      <c r="Z184" s="155"/>
      <c r="AA184" s="155"/>
      <c r="AB184" s="155"/>
      <c r="AC184" s="155"/>
      <c r="AD184" s="155"/>
      <c r="AE184" s="155"/>
      <c r="AF184" s="157"/>
      <c r="AG184" s="157"/>
    </row>
    <row r="185" spans="2:33" s="95" customFormat="1" x14ac:dyDescent="0.2">
      <c r="B185" s="109"/>
      <c r="C185" s="109"/>
      <c r="D185" s="156"/>
      <c r="F185" s="141"/>
      <c r="G185" s="141"/>
      <c r="J185" s="143"/>
      <c r="L185" s="155"/>
      <c r="M185" s="141"/>
      <c r="O185" s="155"/>
      <c r="P185" s="155"/>
      <c r="Q185" s="155"/>
      <c r="R185" s="155"/>
      <c r="S185" s="155"/>
      <c r="T185" s="155"/>
      <c r="U185" s="155"/>
      <c r="V185" s="155"/>
      <c r="W185" s="155"/>
      <c r="X185" s="155"/>
      <c r="Y185" s="155"/>
      <c r="Z185" s="155"/>
      <c r="AA185" s="155"/>
      <c r="AB185" s="155"/>
      <c r="AC185" s="155"/>
      <c r="AD185" s="155"/>
      <c r="AE185" s="155"/>
      <c r="AF185" s="157"/>
      <c r="AG185" s="157"/>
    </row>
    <row r="186" spans="2:33" s="95" customFormat="1" x14ac:dyDescent="0.2">
      <c r="B186" s="109"/>
      <c r="C186" s="109"/>
      <c r="D186" s="156"/>
      <c r="F186" s="141"/>
      <c r="G186" s="141"/>
      <c r="J186" s="143"/>
      <c r="L186" s="155"/>
      <c r="M186" s="141"/>
      <c r="O186" s="155"/>
      <c r="P186" s="155"/>
      <c r="Q186" s="155"/>
      <c r="R186" s="155"/>
      <c r="S186" s="155"/>
      <c r="T186" s="155"/>
      <c r="U186" s="155"/>
      <c r="V186" s="155"/>
      <c r="W186" s="155"/>
      <c r="X186" s="155"/>
      <c r="Y186" s="155"/>
      <c r="Z186" s="155"/>
      <c r="AA186" s="155"/>
      <c r="AB186" s="155"/>
      <c r="AC186" s="155"/>
      <c r="AD186" s="155"/>
      <c r="AE186" s="155"/>
      <c r="AF186" s="157"/>
      <c r="AG186" s="157"/>
    </row>
    <row r="187" spans="2:33" s="95" customFormat="1" x14ac:dyDescent="0.2">
      <c r="B187" s="109"/>
      <c r="C187" s="109"/>
      <c r="D187" s="156"/>
      <c r="F187" s="141"/>
      <c r="G187" s="141"/>
      <c r="J187" s="143"/>
      <c r="L187" s="155"/>
      <c r="M187" s="141"/>
      <c r="O187" s="155"/>
      <c r="P187" s="155"/>
      <c r="Q187" s="155"/>
      <c r="R187" s="155"/>
      <c r="S187" s="155"/>
      <c r="T187" s="155"/>
      <c r="U187" s="155"/>
      <c r="V187" s="155"/>
      <c r="W187" s="155"/>
      <c r="X187" s="155"/>
      <c r="Y187" s="155"/>
      <c r="Z187" s="155"/>
      <c r="AA187" s="155"/>
      <c r="AB187" s="155"/>
      <c r="AC187" s="155"/>
      <c r="AD187" s="155"/>
      <c r="AE187" s="155"/>
      <c r="AF187" s="157"/>
      <c r="AG187" s="157"/>
    </row>
    <row r="188" spans="2:33" s="95" customFormat="1" x14ac:dyDescent="0.2">
      <c r="B188" s="109"/>
      <c r="C188" s="109"/>
      <c r="D188" s="156"/>
      <c r="F188" s="141"/>
      <c r="G188" s="141"/>
      <c r="J188" s="143"/>
      <c r="L188" s="155"/>
      <c r="M188" s="141"/>
      <c r="O188" s="155"/>
      <c r="P188" s="155"/>
      <c r="Q188" s="155"/>
      <c r="R188" s="155"/>
      <c r="S188" s="155"/>
      <c r="T188" s="155"/>
      <c r="U188" s="155"/>
      <c r="V188" s="155"/>
      <c r="W188" s="155"/>
      <c r="X188" s="155"/>
      <c r="Y188" s="155"/>
      <c r="Z188" s="155"/>
      <c r="AA188" s="155"/>
      <c r="AB188" s="155"/>
      <c r="AC188" s="155"/>
      <c r="AD188" s="155"/>
      <c r="AE188" s="155"/>
      <c r="AF188" s="157"/>
      <c r="AG188" s="157"/>
    </row>
    <row r="189" spans="2:33" s="95" customFormat="1" x14ac:dyDescent="0.2">
      <c r="B189" s="109"/>
      <c r="C189" s="109"/>
      <c r="D189" s="156"/>
      <c r="F189" s="141"/>
      <c r="G189" s="141"/>
      <c r="J189" s="143"/>
      <c r="L189" s="155"/>
      <c r="M189" s="141"/>
      <c r="O189" s="155"/>
      <c r="P189" s="155"/>
      <c r="Q189" s="155"/>
      <c r="R189" s="155"/>
      <c r="S189" s="155"/>
      <c r="T189" s="155"/>
      <c r="U189" s="155"/>
      <c r="V189" s="155"/>
      <c r="W189" s="155"/>
      <c r="X189" s="155"/>
      <c r="Y189" s="155"/>
      <c r="Z189" s="155"/>
      <c r="AA189" s="155"/>
      <c r="AB189" s="155"/>
      <c r="AC189" s="155"/>
      <c r="AD189" s="155"/>
      <c r="AE189" s="155"/>
      <c r="AF189" s="157"/>
      <c r="AG189" s="157"/>
    </row>
    <row r="190" spans="2:33" s="95" customFormat="1" x14ac:dyDescent="0.2">
      <c r="B190" s="109"/>
      <c r="C190" s="109"/>
      <c r="D190" s="156"/>
      <c r="F190" s="141"/>
      <c r="G190" s="141"/>
      <c r="J190" s="143"/>
      <c r="L190" s="155"/>
      <c r="M190" s="141"/>
      <c r="O190" s="155"/>
      <c r="P190" s="155"/>
      <c r="Q190" s="155"/>
      <c r="R190" s="155"/>
      <c r="S190" s="155"/>
      <c r="T190" s="155"/>
      <c r="U190" s="155"/>
      <c r="V190" s="155"/>
      <c r="W190" s="155"/>
      <c r="X190" s="155"/>
      <c r="Y190" s="155"/>
      <c r="Z190" s="155"/>
      <c r="AA190" s="155"/>
      <c r="AB190" s="155"/>
      <c r="AC190" s="155"/>
      <c r="AD190" s="155"/>
      <c r="AE190" s="155"/>
      <c r="AF190" s="157"/>
      <c r="AG190" s="157"/>
    </row>
    <row r="191" spans="2:33" s="95" customFormat="1" x14ac:dyDescent="0.2">
      <c r="B191" s="109"/>
      <c r="C191" s="109"/>
      <c r="D191" s="156"/>
      <c r="F191" s="141"/>
      <c r="G191" s="141"/>
      <c r="J191" s="143"/>
      <c r="L191" s="155"/>
      <c r="M191" s="141"/>
      <c r="O191" s="155"/>
      <c r="P191" s="155"/>
      <c r="Q191" s="155"/>
      <c r="R191" s="155"/>
      <c r="S191" s="155"/>
      <c r="T191" s="155"/>
      <c r="U191" s="155"/>
      <c r="V191" s="155"/>
      <c r="W191" s="155"/>
      <c r="X191" s="155"/>
      <c r="Y191" s="155"/>
      <c r="Z191" s="155"/>
      <c r="AA191" s="155"/>
      <c r="AB191" s="155"/>
      <c r="AC191" s="155"/>
      <c r="AD191" s="155"/>
      <c r="AE191" s="155"/>
      <c r="AF191" s="157"/>
      <c r="AG191" s="157"/>
    </row>
    <row r="192" spans="2:33" s="95" customFormat="1" x14ac:dyDescent="0.2">
      <c r="B192" s="109"/>
      <c r="C192" s="109"/>
      <c r="D192" s="156"/>
      <c r="F192" s="141"/>
      <c r="G192" s="141"/>
      <c r="J192" s="143"/>
      <c r="L192" s="155"/>
      <c r="M192" s="141"/>
      <c r="O192" s="155"/>
      <c r="P192" s="155"/>
      <c r="Q192" s="155"/>
      <c r="R192" s="155"/>
      <c r="S192" s="155"/>
      <c r="T192" s="155"/>
      <c r="U192" s="155"/>
      <c r="V192" s="155"/>
      <c r="W192" s="155"/>
      <c r="X192" s="155"/>
      <c r="Y192" s="155"/>
      <c r="Z192" s="155"/>
      <c r="AA192" s="155"/>
      <c r="AB192" s="155"/>
      <c r="AC192" s="155"/>
      <c r="AD192" s="155"/>
      <c r="AE192" s="155"/>
      <c r="AF192" s="157"/>
      <c r="AG192" s="157"/>
    </row>
    <row r="193" spans="2:33" s="95" customFormat="1" x14ac:dyDescent="0.2">
      <c r="B193" s="109"/>
      <c r="C193" s="109"/>
      <c r="D193" s="156"/>
      <c r="F193" s="141"/>
      <c r="G193" s="141"/>
      <c r="J193" s="143"/>
      <c r="L193" s="155"/>
      <c r="M193" s="141"/>
      <c r="O193" s="155"/>
      <c r="P193" s="155"/>
      <c r="Q193" s="155"/>
      <c r="R193" s="155"/>
      <c r="S193" s="155"/>
      <c r="T193" s="155"/>
      <c r="U193" s="155"/>
      <c r="V193" s="155"/>
      <c r="W193" s="155"/>
      <c r="X193" s="155"/>
      <c r="Y193" s="155"/>
      <c r="Z193" s="155"/>
      <c r="AA193" s="155"/>
      <c r="AB193" s="155"/>
      <c r="AC193" s="155"/>
      <c r="AD193" s="155"/>
      <c r="AE193" s="155"/>
      <c r="AF193" s="157"/>
      <c r="AG193" s="157"/>
    </row>
    <row r="194" spans="2:33" s="95" customFormat="1" x14ac:dyDescent="0.2">
      <c r="B194" s="109"/>
      <c r="C194" s="109"/>
      <c r="D194" s="156"/>
      <c r="F194" s="141"/>
      <c r="G194" s="141"/>
      <c r="J194" s="143"/>
      <c r="L194" s="155"/>
      <c r="M194" s="141"/>
      <c r="O194" s="155"/>
      <c r="P194" s="155"/>
      <c r="Q194" s="155"/>
      <c r="R194" s="155"/>
      <c r="S194" s="155"/>
      <c r="T194" s="155"/>
      <c r="U194" s="155"/>
      <c r="V194" s="155"/>
      <c r="W194" s="155"/>
      <c r="X194" s="155"/>
      <c r="Y194" s="155"/>
      <c r="Z194" s="155"/>
      <c r="AA194" s="155"/>
      <c r="AB194" s="155"/>
      <c r="AC194" s="155"/>
      <c r="AD194" s="155"/>
      <c r="AE194" s="155"/>
      <c r="AF194" s="157"/>
      <c r="AG194" s="157"/>
    </row>
    <row r="195" spans="2:33" s="95" customFormat="1" x14ac:dyDescent="0.2">
      <c r="B195" s="109"/>
      <c r="C195" s="109"/>
      <c r="D195" s="156"/>
      <c r="F195" s="141"/>
      <c r="G195" s="141"/>
      <c r="J195" s="158"/>
      <c r="L195" s="155"/>
      <c r="M195" s="141"/>
      <c r="O195" s="155"/>
      <c r="P195" s="155"/>
      <c r="Q195" s="155"/>
      <c r="R195" s="155"/>
      <c r="S195" s="155"/>
      <c r="T195" s="155"/>
      <c r="U195" s="155"/>
      <c r="V195" s="155"/>
      <c r="W195" s="155"/>
      <c r="X195" s="155"/>
      <c r="Y195" s="155"/>
      <c r="Z195" s="155"/>
      <c r="AA195" s="155"/>
      <c r="AB195" s="155"/>
      <c r="AC195" s="155"/>
      <c r="AD195" s="155"/>
      <c r="AE195" s="155"/>
      <c r="AF195" s="157"/>
      <c r="AG195" s="157"/>
    </row>
    <row r="196" spans="2:33" s="95" customFormat="1" x14ac:dyDescent="0.2">
      <c r="B196" s="109"/>
      <c r="C196" s="109"/>
      <c r="D196" s="156"/>
      <c r="F196" s="141"/>
      <c r="G196" s="141"/>
      <c r="J196" s="158"/>
      <c r="L196" s="155"/>
      <c r="M196" s="141"/>
      <c r="O196" s="155"/>
      <c r="P196" s="155"/>
      <c r="Q196" s="155"/>
      <c r="R196" s="155"/>
      <c r="S196" s="155"/>
      <c r="T196" s="155"/>
      <c r="U196" s="155"/>
      <c r="V196" s="155"/>
      <c r="W196" s="155"/>
      <c r="X196" s="155"/>
      <c r="Y196" s="155"/>
      <c r="Z196" s="155"/>
      <c r="AA196" s="155"/>
      <c r="AB196" s="155"/>
      <c r="AC196" s="155"/>
      <c r="AD196" s="155"/>
      <c r="AE196" s="155"/>
      <c r="AF196" s="157"/>
      <c r="AG196" s="157"/>
    </row>
    <row r="197" spans="2:33" s="95" customFormat="1" x14ac:dyDescent="0.2">
      <c r="B197" s="109"/>
      <c r="C197" s="109"/>
      <c r="D197" s="156"/>
      <c r="F197" s="141"/>
      <c r="G197" s="141"/>
      <c r="J197" s="158"/>
      <c r="L197" s="155"/>
      <c r="M197" s="141"/>
      <c r="O197" s="155"/>
      <c r="P197" s="155"/>
      <c r="Q197" s="155"/>
      <c r="R197" s="155"/>
      <c r="S197" s="155"/>
      <c r="T197" s="155"/>
      <c r="U197" s="155"/>
      <c r="V197" s="155"/>
      <c r="W197" s="155"/>
      <c r="X197" s="155"/>
      <c r="Y197" s="155"/>
      <c r="Z197" s="155"/>
      <c r="AA197" s="155"/>
      <c r="AB197" s="155"/>
      <c r="AC197" s="155"/>
      <c r="AD197" s="155"/>
      <c r="AE197" s="155"/>
      <c r="AF197" s="157"/>
      <c r="AG197" s="157"/>
    </row>
    <row r="198" spans="2:33" s="95" customFormat="1" x14ac:dyDescent="0.2">
      <c r="B198" s="109"/>
      <c r="C198" s="109"/>
      <c r="D198" s="156"/>
      <c r="F198" s="141"/>
      <c r="G198" s="141"/>
      <c r="J198" s="158"/>
      <c r="L198" s="155"/>
      <c r="M198" s="141"/>
      <c r="O198" s="155"/>
      <c r="P198" s="155"/>
      <c r="Q198" s="155"/>
      <c r="R198" s="155"/>
      <c r="S198" s="155"/>
      <c r="T198" s="155"/>
      <c r="U198" s="155"/>
      <c r="V198" s="155"/>
      <c r="W198" s="155"/>
      <c r="X198" s="155"/>
      <c r="Y198" s="155"/>
      <c r="Z198" s="155"/>
      <c r="AA198" s="155"/>
      <c r="AB198" s="155"/>
      <c r="AC198" s="155"/>
      <c r="AD198" s="155"/>
      <c r="AE198" s="155"/>
      <c r="AF198" s="157"/>
      <c r="AG198" s="157"/>
    </row>
    <row r="199" spans="2:33" s="95" customFormat="1" x14ac:dyDescent="0.2">
      <c r="B199" s="109"/>
      <c r="C199" s="109"/>
      <c r="D199" s="156"/>
      <c r="F199" s="141"/>
      <c r="G199" s="141"/>
      <c r="J199" s="158"/>
      <c r="L199" s="155"/>
      <c r="M199" s="141"/>
      <c r="O199" s="155"/>
      <c r="P199" s="155"/>
      <c r="Q199" s="155"/>
      <c r="R199" s="155"/>
      <c r="S199" s="155"/>
      <c r="T199" s="155"/>
      <c r="U199" s="155"/>
      <c r="V199" s="155"/>
      <c r="W199" s="155"/>
      <c r="X199" s="155"/>
      <c r="Y199" s="155"/>
      <c r="Z199" s="155"/>
      <c r="AA199" s="155"/>
      <c r="AB199" s="155"/>
      <c r="AC199" s="155"/>
      <c r="AD199" s="155"/>
      <c r="AE199" s="155"/>
      <c r="AF199" s="157"/>
      <c r="AG199" s="157"/>
    </row>
    <row r="200" spans="2:33" s="95" customFormat="1" x14ac:dyDescent="0.2">
      <c r="B200" s="109"/>
      <c r="C200" s="109"/>
      <c r="D200" s="156"/>
      <c r="F200" s="141"/>
      <c r="G200" s="141"/>
      <c r="J200" s="158"/>
      <c r="L200" s="155"/>
      <c r="M200" s="141"/>
      <c r="O200" s="155"/>
      <c r="P200" s="155"/>
      <c r="Q200" s="155"/>
      <c r="R200" s="155"/>
      <c r="S200" s="155"/>
      <c r="T200" s="155"/>
      <c r="U200" s="155"/>
      <c r="V200" s="155"/>
      <c r="W200" s="155"/>
      <c r="X200" s="155"/>
      <c r="Y200" s="155"/>
      <c r="Z200" s="155"/>
      <c r="AA200" s="155"/>
      <c r="AB200" s="155"/>
      <c r="AC200" s="155"/>
      <c r="AD200" s="155"/>
      <c r="AE200" s="155"/>
      <c r="AF200" s="157"/>
      <c r="AG200" s="157"/>
    </row>
    <row r="201" spans="2:33" s="95" customFormat="1" x14ac:dyDescent="0.2">
      <c r="B201" s="109"/>
      <c r="C201" s="109"/>
      <c r="D201" s="156"/>
      <c r="F201" s="141"/>
      <c r="G201" s="141"/>
      <c r="J201" s="158"/>
      <c r="L201" s="155"/>
      <c r="M201" s="141"/>
      <c r="O201" s="155"/>
      <c r="P201" s="155"/>
      <c r="Q201" s="155"/>
      <c r="R201" s="155"/>
      <c r="S201" s="155"/>
      <c r="T201" s="155"/>
      <c r="U201" s="155"/>
      <c r="V201" s="155"/>
      <c r="W201" s="155"/>
      <c r="X201" s="155"/>
      <c r="Y201" s="155"/>
      <c r="Z201" s="155"/>
      <c r="AA201" s="155"/>
      <c r="AB201" s="155"/>
      <c r="AC201" s="155"/>
      <c r="AD201" s="155"/>
      <c r="AE201" s="155"/>
      <c r="AF201" s="157"/>
      <c r="AG201" s="157"/>
    </row>
    <row r="202" spans="2:33" s="95" customFormat="1" x14ac:dyDescent="0.2">
      <c r="B202" s="109"/>
      <c r="C202" s="109"/>
      <c r="D202" s="156"/>
      <c r="F202" s="141"/>
      <c r="G202" s="141"/>
      <c r="J202" s="158"/>
      <c r="L202" s="155"/>
      <c r="M202" s="141"/>
      <c r="O202" s="155"/>
      <c r="P202" s="155"/>
      <c r="Q202" s="155"/>
      <c r="R202" s="155"/>
      <c r="S202" s="155"/>
      <c r="T202" s="155"/>
      <c r="U202" s="155"/>
      <c r="V202" s="155"/>
      <c r="W202" s="155"/>
      <c r="X202" s="155"/>
      <c r="Y202" s="155"/>
      <c r="Z202" s="155"/>
      <c r="AA202" s="155"/>
      <c r="AB202" s="155"/>
      <c r="AC202" s="155"/>
      <c r="AD202" s="155"/>
      <c r="AE202" s="155"/>
      <c r="AF202" s="157"/>
      <c r="AG202" s="157"/>
    </row>
    <row r="203" spans="2:33" s="95" customFormat="1" x14ac:dyDescent="0.2">
      <c r="B203" s="109"/>
      <c r="C203" s="109"/>
      <c r="D203" s="156"/>
      <c r="F203" s="141"/>
      <c r="G203" s="141"/>
      <c r="J203" s="158"/>
      <c r="L203" s="155"/>
      <c r="M203" s="141"/>
      <c r="O203" s="155"/>
      <c r="P203" s="155"/>
      <c r="Q203" s="155"/>
      <c r="R203" s="155"/>
      <c r="S203" s="155"/>
      <c r="T203" s="155"/>
      <c r="U203" s="155"/>
      <c r="V203" s="155"/>
      <c r="W203" s="155"/>
      <c r="X203" s="155"/>
      <c r="Y203" s="155"/>
      <c r="Z203" s="155"/>
      <c r="AA203" s="155"/>
      <c r="AB203" s="155"/>
      <c r="AC203" s="155"/>
      <c r="AD203" s="155"/>
      <c r="AE203" s="155"/>
      <c r="AF203" s="157"/>
      <c r="AG203" s="157"/>
    </row>
    <row r="204" spans="2:33" s="95" customFormat="1" x14ac:dyDescent="0.2">
      <c r="B204" s="109"/>
      <c r="C204" s="109"/>
      <c r="D204" s="156"/>
      <c r="F204" s="141"/>
      <c r="G204" s="141"/>
      <c r="J204" s="158"/>
      <c r="L204" s="155"/>
      <c r="M204" s="141"/>
      <c r="O204" s="155"/>
      <c r="P204" s="155"/>
      <c r="Q204" s="155"/>
      <c r="R204" s="155"/>
      <c r="S204" s="155"/>
      <c r="T204" s="155"/>
      <c r="U204" s="155"/>
      <c r="V204" s="155"/>
      <c r="W204" s="155"/>
      <c r="X204" s="155"/>
      <c r="Y204" s="155"/>
      <c r="Z204" s="155"/>
      <c r="AA204" s="155"/>
      <c r="AB204" s="155"/>
      <c r="AC204" s="155"/>
      <c r="AD204" s="155"/>
      <c r="AE204" s="155"/>
      <c r="AF204" s="157"/>
      <c r="AG204" s="157"/>
    </row>
    <row r="205" spans="2:33" s="95" customFormat="1" x14ac:dyDescent="0.2">
      <c r="B205" s="109"/>
      <c r="C205" s="109"/>
      <c r="D205" s="156"/>
      <c r="F205" s="141"/>
      <c r="G205" s="141"/>
      <c r="J205" s="158"/>
      <c r="L205" s="155"/>
      <c r="M205" s="141"/>
      <c r="O205" s="155"/>
      <c r="P205" s="155"/>
      <c r="Q205" s="155"/>
      <c r="R205" s="155"/>
      <c r="S205" s="155"/>
      <c r="T205" s="155"/>
      <c r="U205" s="155"/>
      <c r="V205" s="155"/>
      <c r="W205" s="155"/>
      <c r="X205" s="155"/>
      <c r="Y205" s="155"/>
      <c r="Z205" s="155"/>
      <c r="AA205" s="155"/>
      <c r="AB205" s="155"/>
      <c r="AC205" s="155"/>
      <c r="AD205" s="155"/>
      <c r="AE205" s="155"/>
      <c r="AF205" s="157"/>
      <c r="AG205" s="157"/>
    </row>
    <row r="206" spans="2:33" s="95" customFormat="1" x14ac:dyDescent="0.2">
      <c r="B206" s="109"/>
      <c r="C206" s="109"/>
      <c r="D206" s="156"/>
      <c r="F206" s="141"/>
      <c r="G206" s="141"/>
      <c r="J206" s="158"/>
      <c r="L206" s="155"/>
      <c r="M206" s="141"/>
      <c r="O206" s="155"/>
      <c r="P206" s="155"/>
      <c r="Q206" s="155"/>
      <c r="R206" s="155"/>
      <c r="S206" s="155"/>
      <c r="T206" s="155"/>
      <c r="U206" s="155"/>
      <c r="V206" s="155"/>
      <c r="W206" s="155"/>
      <c r="X206" s="155"/>
      <c r="Y206" s="155"/>
      <c r="Z206" s="155"/>
      <c r="AA206" s="155"/>
      <c r="AB206" s="155"/>
      <c r="AC206" s="155"/>
      <c r="AD206" s="155"/>
      <c r="AE206" s="155"/>
      <c r="AF206" s="157"/>
      <c r="AG206" s="157"/>
    </row>
    <row r="207" spans="2:33" s="95" customFormat="1" x14ac:dyDescent="0.2">
      <c r="B207" s="109"/>
      <c r="C207" s="109"/>
      <c r="D207" s="156"/>
      <c r="F207" s="141"/>
      <c r="G207" s="141"/>
      <c r="J207" s="158"/>
      <c r="L207" s="155"/>
      <c r="M207" s="141"/>
      <c r="O207" s="155"/>
      <c r="P207" s="155"/>
      <c r="Q207" s="155"/>
      <c r="R207" s="155"/>
      <c r="S207" s="155"/>
      <c r="T207" s="155"/>
      <c r="U207" s="155"/>
      <c r="V207" s="155"/>
      <c r="W207" s="155"/>
      <c r="X207" s="155"/>
      <c r="Y207" s="155"/>
      <c r="Z207" s="155"/>
      <c r="AA207" s="155"/>
      <c r="AB207" s="155"/>
      <c r="AC207" s="155"/>
      <c r="AD207" s="155"/>
      <c r="AE207" s="155"/>
      <c r="AF207" s="157"/>
      <c r="AG207" s="157"/>
    </row>
    <row r="208" spans="2:33" s="95" customFormat="1" x14ac:dyDescent="0.2">
      <c r="B208" s="109"/>
      <c r="C208" s="109"/>
      <c r="D208" s="156"/>
      <c r="F208" s="141"/>
      <c r="G208" s="141"/>
      <c r="J208" s="158"/>
      <c r="L208" s="155"/>
      <c r="M208" s="141"/>
      <c r="O208" s="155"/>
      <c r="P208" s="155"/>
      <c r="Q208" s="155"/>
      <c r="R208" s="155"/>
      <c r="S208" s="155"/>
      <c r="T208" s="155"/>
      <c r="U208" s="155"/>
      <c r="V208" s="155"/>
      <c r="W208" s="155"/>
      <c r="X208" s="155"/>
      <c r="Y208" s="155"/>
      <c r="Z208" s="155"/>
      <c r="AA208" s="155"/>
      <c r="AB208" s="155"/>
      <c r="AC208" s="155"/>
      <c r="AD208" s="155"/>
      <c r="AE208" s="155"/>
      <c r="AF208" s="157"/>
      <c r="AG208" s="157"/>
    </row>
    <row r="209" spans="2:33" s="95" customFormat="1" x14ac:dyDescent="0.2">
      <c r="B209" s="109"/>
      <c r="C209" s="109"/>
      <c r="D209" s="156"/>
      <c r="F209" s="141"/>
      <c r="G209" s="141"/>
      <c r="J209" s="158"/>
      <c r="L209" s="155"/>
      <c r="M209" s="141"/>
      <c r="O209" s="155"/>
      <c r="P209" s="155"/>
      <c r="Q209" s="155"/>
      <c r="R209" s="155"/>
      <c r="S209" s="155"/>
      <c r="T209" s="155"/>
      <c r="U209" s="155"/>
      <c r="V209" s="155"/>
      <c r="W209" s="155"/>
      <c r="X209" s="155"/>
      <c r="Y209" s="155"/>
      <c r="Z209" s="155"/>
      <c r="AA209" s="155"/>
      <c r="AB209" s="155"/>
      <c r="AC209" s="155"/>
      <c r="AD209" s="155"/>
      <c r="AE209" s="155"/>
      <c r="AF209" s="157"/>
      <c r="AG209" s="157"/>
    </row>
    <row r="210" spans="2:33" s="95" customFormat="1" x14ac:dyDescent="0.2">
      <c r="B210" s="109"/>
      <c r="C210" s="109"/>
      <c r="D210" s="156"/>
      <c r="F210" s="141"/>
      <c r="G210" s="141"/>
      <c r="J210" s="158"/>
      <c r="L210" s="155"/>
      <c r="M210" s="141"/>
      <c r="O210" s="155"/>
      <c r="P210" s="155"/>
      <c r="Q210" s="155"/>
      <c r="R210" s="155"/>
      <c r="S210" s="155"/>
      <c r="T210" s="155"/>
      <c r="U210" s="155"/>
      <c r="V210" s="155"/>
      <c r="W210" s="155"/>
      <c r="X210" s="155"/>
      <c r="Y210" s="155"/>
      <c r="Z210" s="155"/>
      <c r="AA210" s="155"/>
      <c r="AB210" s="155"/>
      <c r="AC210" s="155"/>
      <c r="AD210" s="155"/>
      <c r="AE210" s="155"/>
      <c r="AF210" s="157"/>
      <c r="AG210" s="157"/>
    </row>
    <row r="211" spans="2:33" s="95" customFormat="1" x14ac:dyDescent="0.2">
      <c r="B211" s="109"/>
      <c r="C211" s="109"/>
      <c r="D211" s="156"/>
      <c r="F211" s="141"/>
      <c r="G211" s="141"/>
      <c r="J211" s="158"/>
      <c r="L211" s="155"/>
      <c r="M211" s="141"/>
      <c r="O211" s="155"/>
      <c r="P211" s="155"/>
      <c r="Q211" s="155"/>
      <c r="R211" s="155"/>
      <c r="S211" s="155"/>
      <c r="T211" s="155"/>
      <c r="U211" s="155"/>
      <c r="V211" s="155"/>
      <c r="W211" s="155"/>
      <c r="X211" s="155"/>
      <c r="Y211" s="155"/>
      <c r="Z211" s="155"/>
      <c r="AA211" s="155"/>
      <c r="AB211" s="155"/>
      <c r="AC211" s="155"/>
      <c r="AD211" s="155"/>
      <c r="AE211" s="155"/>
      <c r="AF211" s="157"/>
      <c r="AG211" s="157"/>
    </row>
    <row r="212" spans="2:33" s="95" customFormat="1" x14ac:dyDescent="0.2">
      <c r="B212" s="109"/>
      <c r="C212" s="109"/>
      <c r="D212" s="156"/>
      <c r="F212" s="141"/>
      <c r="G212" s="141"/>
      <c r="J212" s="158"/>
      <c r="L212" s="155"/>
      <c r="M212" s="141"/>
      <c r="O212" s="155"/>
      <c r="P212" s="155"/>
      <c r="Q212" s="155"/>
      <c r="R212" s="155"/>
      <c r="S212" s="155"/>
      <c r="T212" s="155"/>
      <c r="U212" s="155"/>
      <c r="V212" s="155"/>
      <c r="W212" s="155"/>
      <c r="X212" s="155"/>
      <c r="Y212" s="155"/>
      <c r="Z212" s="155"/>
      <c r="AA212" s="155"/>
      <c r="AB212" s="155"/>
      <c r="AC212" s="155"/>
      <c r="AD212" s="155"/>
      <c r="AE212" s="155"/>
      <c r="AF212" s="157"/>
      <c r="AG212" s="157"/>
    </row>
    <row r="213" spans="2:33" s="95" customFormat="1" x14ac:dyDescent="0.2">
      <c r="B213" s="109"/>
      <c r="C213" s="109"/>
      <c r="D213" s="156"/>
      <c r="F213" s="141"/>
      <c r="G213" s="141"/>
      <c r="J213" s="158"/>
      <c r="L213" s="155"/>
      <c r="M213" s="141"/>
      <c r="O213" s="155"/>
      <c r="P213" s="155"/>
      <c r="Q213" s="155"/>
      <c r="R213" s="155"/>
      <c r="S213" s="155"/>
      <c r="T213" s="155"/>
      <c r="U213" s="155"/>
      <c r="V213" s="155"/>
      <c r="W213" s="155"/>
      <c r="X213" s="155"/>
      <c r="Y213" s="155"/>
      <c r="Z213" s="155"/>
      <c r="AA213" s="155"/>
      <c r="AB213" s="155"/>
      <c r="AC213" s="155"/>
      <c r="AD213" s="155"/>
      <c r="AE213" s="155"/>
      <c r="AF213" s="157"/>
      <c r="AG213" s="157"/>
    </row>
    <row r="214" spans="2:33" s="95" customFormat="1" x14ac:dyDescent="0.2">
      <c r="B214" s="109"/>
      <c r="C214" s="109"/>
      <c r="D214" s="156"/>
      <c r="F214" s="141"/>
      <c r="G214" s="141"/>
      <c r="J214" s="158"/>
      <c r="L214" s="155"/>
      <c r="M214" s="141"/>
      <c r="O214" s="155"/>
      <c r="P214" s="155"/>
      <c r="Q214" s="155"/>
      <c r="R214" s="155"/>
      <c r="S214" s="155"/>
      <c r="T214" s="155"/>
      <c r="U214" s="155"/>
      <c r="V214" s="155"/>
      <c r="W214" s="155"/>
      <c r="X214" s="155"/>
      <c r="Y214" s="155"/>
      <c r="Z214" s="155"/>
      <c r="AA214" s="155"/>
      <c r="AB214" s="155"/>
      <c r="AC214" s="155"/>
      <c r="AD214" s="155"/>
      <c r="AE214" s="155"/>
      <c r="AF214" s="157"/>
      <c r="AG214" s="157"/>
    </row>
    <row r="215" spans="2:33" s="95" customFormat="1" x14ac:dyDescent="0.2">
      <c r="B215" s="109"/>
      <c r="C215" s="109"/>
      <c r="D215" s="156"/>
      <c r="F215" s="141"/>
      <c r="G215" s="141"/>
      <c r="J215" s="158"/>
      <c r="L215" s="155"/>
      <c r="M215" s="141"/>
      <c r="O215" s="155"/>
      <c r="P215" s="155"/>
      <c r="Q215" s="155"/>
      <c r="R215" s="155"/>
      <c r="S215" s="155"/>
      <c r="T215" s="155"/>
      <c r="U215" s="155"/>
      <c r="V215" s="155"/>
      <c r="W215" s="155"/>
      <c r="X215" s="155"/>
      <c r="Y215" s="155"/>
      <c r="Z215" s="155"/>
      <c r="AA215" s="155"/>
      <c r="AB215" s="155"/>
      <c r="AC215" s="155"/>
      <c r="AD215" s="155"/>
      <c r="AE215" s="155"/>
      <c r="AF215" s="157"/>
      <c r="AG215" s="157"/>
    </row>
    <row r="216" spans="2:33" s="95" customFormat="1" x14ac:dyDescent="0.2">
      <c r="B216" s="109"/>
      <c r="C216" s="109"/>
      <c r="D216" s="156"/>
      <c r="F216" s="141"/>
      <c r="G216" s="141"/>
      <c r="J216" s="158"/>
      <c r="L216" s="155"/>
      <c r="M216" s="141"/>
      <c r="O216" s="155"/>
      <c r="P216" s="155"/>
      <c r="Q216" s="155"/>
      <c r="R216" s="155"/>
      <c r="S216" s="155"/>
      <c r="T216" s="155"/>
      <c r="U216" s="155"/>
      <c r="V216" s="155"/>
      <c r="W216" s="155"/>
      <c r="X216" s="155"/>
      <c r="Y216" s="155"/>
      <c r="Z216" s="155"/>
      <c r="AA216" s="155"/>
      <c r="AB216" s="155"/>
      <c r="AC216" s="155"/>
      <c r="AD216" s="155"/>
      <c r="AE216" s="155"/>
      <c r="AF216" s="157"/>
      <c r="AG216" s="157"/>
    </row>
    <row r="217" spans="2:33" s="95" customFormat="1" x14ac:dyDescent="0.2">
      <c r="B217" s="109"/>
      <c r="C217" s="109"/>
      <c r="D217" s="156"/>
      <c r="F217" s="141"/>
      <c r="G217" s="141"/>
      <c r="J217" s="158"/>
      <c r="L217" s="155"/>
      <c r="M217" s="141"/>
      <c r="O217" s="155"/>
      <c r="P217" s="155"/>
      <c r="Q217" s="155"/>
      <c r="R217" s="155"/>
      <c r="S217" s="155"/>
      <c r="T217" s="155"/>
      <c r="U217" s="155"/>
      <c r="V217" s="155"/>
      <c r="W217" s="155"/>
      <c r="X217" s="155"/>
      <c r="Y217" s="155"/>
      <c r="Z217" s="155"/>
      <c r="AA217" s="155"/>
      <c r="AB217" s="155"/>
      <c r="AC217" s="155"/>
      <c r="AD217" s="155"/>
      <c r="AE217" s="155"/>
      <c r="AF217" s="157"/>
      <c r="AG217" s="157"/>
    </row>
    <row r="218" spans="2:33" s="95" customFormat="1" x14ac:dyDescent="0.2">
      <c r="B218" s="109"/>
      <c r="C218" s="109"/>
      <c r="D218" s="156"/>
      <c r="F218" s="141"/>
      <c r="G218" s="141"/>
      <c r="J218" s="158"/>
      <c r="L218" s="155"/>
      <c r="M218" s="141"/>
      <c r="O218" s="155"/>
      <c r="P218" s="155"/>
      <c r="Q218" s="155"/>
      <c r="R218" s="155"/>
      <c r="S218" s="155"/>
      <c r="T218" s="155"/>
      <c r="U218" s="155"/>
      <c r="V218" s="155"/>
      <c r="W218" s="155"/>
      <c r="X218" s="155"/>
      <c r="Y218" s="155"/>
      <c r="Z218" s="155"/>
      <c r="AA218" s="155"/>
      <c r="AB218" s="155"/>
      <c r="AC218" s="155"/>
      <c r="AD218" s="155"/>
      <c r="AE218" s="155"/>
      <c r="AF218" s="157"/>
      <c r="AG218" s="157"/>
    </row>
    <row r="219" spans="2:33" s="95" customFormat="1" x14ac:dyDescent="0.2">
      <c r="B219" s="109"/>
      <c r="C219" s="109"/>
      <c r="D219" s="156"/>
      <c r="F219" s="141"/>
      <c r="G219" s="141"/>
      <c r="J219" s="158"/>
      <c r="L219" s="155"/>
      <c r="M219" s="141"/>
      <c r="O219" s="155"/>
      <c r="P219" s="155"/>
      <c r="Q219" s="155"/>
      <c r="R219" s="155"/>
      <c r="S219" s="155"/>
      <c r="T219" s="155"/>
      <c r="U219" s="155"/>
      <c r="V219" s="155"/>
      <c r="W219" s="155"/>
      <c r="X219" s="155"/>
      <c r="Y219" s="155"/>
      <c r="Z219" s="155"/>
      <c r="AA219" s="155"/>
      <c r="AB219" s="155"/>
      <c r="AC219" s="155"/>
      <c r="AD219" s="155"/>
      <c r="AE219" s="155"/>
      <c r="AF219" s="157"/>
      <c r="AG219" s="157"/>
    </row>
    <row r="220" spans="2:33" s="95" customFormat="1" x14ac:dyDescent="0.2">
      <c r="B220" s="109"/>
      <c r="C220" s="109"/>
      <c r="D220" s="156"/>
      <c r="F220" s="141"/>
      <c r="G220" s="141"/>
      <c r="J220" s="158"/>
      <c r="L220" s="155"/>
      <c r="M220" s="141"/>
      <c r="O220" s="155"/>
      <c r="P220" s="155"/>
      <c r="Q220" s="155"/>
      <c r="R220" s="155"/>
      <c r="S220" s="155"/>
      <c r="T220" s="155"/>
      <c r="U220" s="155"/>
      <c r="V220" s="155"/>
      <c r="W220" s="155"/>
      <c r="X220" s="155"/>
      <c r="Y220" s="155"/>
      <c r="Z220" s="155"/>
      <c r="AA220" s="155"/>
      <c r="AB220" s="155"/>
      <c r="AC220" s="155"/>
      <c r="AD220" s="155"/>
      <c r="AE220" s="155"/>
      <c r="AF220" s="157"/>
      <c r="AG220" s="157"/>
    </row>
    <row r="221" spans="2:33" s="95" customFormat="1" x14ac:dyDescent="0.2">
      <c r="B221" s="109"/>
      <c r="C221" s="109"/>
      <c r="D221" s="156"/>
      <c r="F221" s="141"/>
      <c r="G221" s="141"/>
      <c r="J221" s="158"/>
      <c r="L221" s="155"/>
      <c r="M221" s="141"/>
      <c r="O221" s="155"/>
      <c r="P221" s="155"/>
      <c r="Q221" s="155"/>
      <c r="R221" s="155"/>
      <c r="S221" s="155"/>
      <c r="T221" s="155"/>
      <c r="U221" s="155"/>
      <c r="V221" s="155"/>
      <c r="W221" s="155"/>
      <c r="X221" s="155"/>
      <c r="Y221" s="155"/>
      <c r="Z221" s="155"/>
      <c r="AA221" s="155"/>
      <c r="AB221" s="155"/>
      <c r="AC221" s="155"/>
      <c r="AD221" s="155"/>
      <c r="AE221" s="155"/>
      <c r="AF221" s="157"/>
      <c r="AG221" s="157"/>
    </row>
    <row r="222" spans="2:33" s="95" customFormat="1" x14ac:dyDescent="0.2">
      <c r="B222" s="109"/>
      <c r="C222" s="109"/>
      <c r="D222" s="156"/>
      <c r="F222" s="141"/>
      <c r="G222" s="141"/>
      <c r="J222" s="158"/>
      <c r="L222" s="155"/>
      <c r="M222" s="141"/>
      <c r="O222" s="155"/>
      <c r="P222" s="155"/>
      <c r="Q222" s="155"/>
      <c r="R222" s="155"/>
      <c r="S222" s="155"/>
      <c r="T222" s="155"/>
      <c r="U222" s="155"/>
      <c r="V222" s="155"/>
      <c r="W222" s="155"/>
      <c r="X222" s="155"/>
      <c r="Y222" s="155"/>
      <c r="Z222" s="155"/>
      <c r="AA222" s="155"/>
      <c r="AB222" s="155"/>
      <c r="AC222" s="155"/>
      <c r="AD222" s="155"/>
      <c r="AE222" s="155"/>
      <c r="AF222" s="157"/>
      <c r="AG222" s="157"/>
    </row>
    <row r="223" spans="2:33" s="95" customFormat="1" x14ac:dyDescent="0.2">
      <c r="B223" s="109"/>
      <c r="C223" s="109"/>
      <c r="D223" s="156"/>
      <c r="F223" s="141"/>
      <c r="G223" s="141"/>
      <c r="J223" s="158"/>
      <c r="L223" s="155"/>
      <c r="M223" s="141"/>
      <c r="O223" s="155"/>
      <c r="P223" s="155"/>
      <c r="Q223" s="155"/>
      <c r="R223" s="155"/>
      <c r="S223" s="155"/>
      <c r="T223" s="155"/>
      <c r="U223" s="155"/>
      <c r="V223" s="155"/>
      <c r="W223" s="155"/>
      <c r="X223" s="155"/>
      <c r="Y223" s="155"/>
      <c r="Z223" s="155"/>
      <c r="AA223" s="155"/>
      <c r="AB223" s="155"/>
      <c r="AC223" s="155"/>
      <c r="AD223" s="155"/>
      <c r="AE223" s="155"/>
      <c r="AF223" s="157"/>
      <c r="AG223" s="157"/>
    </row>
    <row r="224" spans="2:33" s="95" customFormat="1" x14ac:dyDescent="0.2">
      <c r="B224" s="109"/>
      <c r="C224" s="109"/>
      <c r="D224" s="156"/>
      <c r="F224" s="141"/>
      <c r="G224" s="141"/>
      <c r="J224" s="158"/>
      <c r="L224" s="155"/>
      <c r="M224" s="141"/>
      <c r="O224" s="155"/>
      <c r="P224" s="155"/>
      <c r="Q224" s="155"/>
      <c r="R224" s="155"/>
      <c r="S224" s="155"/>
      <c r="T224" s="155"/>
      <c r="U224" s="155"/>
      <c r="V224" s="155"/>
      <c r="W224" s="155"/>
      <c r="X224" s="155"/>
      <c r="Y224" s="155"/>
      <c r="Z224" s="155"/>
      <c r="AA224" s="155"/>
      <c r="AB224" s="155"/>
      <c r="AC224" s="155"/>
      <c r="AD224" s="155"/>
      <c r="AE224" s="155"/>
      <c r="AF224" s="157"/>
      <c r="AG224" s="157"/>
    </row>
    <row r="225" spans="2:33" s="95" customFormat="1" x14ac:dyDescent="0.2">
      <c r="B225" s="109"/>
      <c r="C225" s="109"/>
      <c r="D225" s="156"/>
      <c r="F225" s="141"/>
      <c r="G225" s="141"/>
      <c r="J225" s="158"/>
      <c r="L225" s="155"/>
      <c r="M225" s="141"/>
      <c r="O225" s="155"/>
      <c r="P225" s="155"/>
      <c r="Q225" s="155"/>
      <c r="R225" s="155"/>
      <c r="S225" s="155"/>
      <c r="T225" s="155"/>
      <c r="U225" s="155"/>
      <c r="V225" s="155"/>
      <c r="W225" s="155"/>
      <c r="X225" s="155"/>
      <c r="Y225" s="155"/>
      <c r="Z225" s="155"/>
      <c r="AA225" s="155"/>
      <c r="AB225" s="155"/>
      <c r="AC225" s="155"/>
      <c r="AD225" s="155"/>
      <c r="AE225" s="155"/>
      <c r="AF225" s="157"/>
      <c r="AG225" s="157"/>
    </row>
    <row r="226" spans="2:33" s="95" customFormat="1" x14ac:dyDescent="0.2">
      <c r="B226" s="109"/>
      <c r="C226" s="109"/>
      <c r="D226" s="156"/>
      <c r="F226" s="141"/>
      <c r="G226" s="141"/>
      <c r="J226" s="158"/>
      <c r="L226" s="155"/>
      <c r="M226" s="141"/>
      <c r="O226" s="155"/>
      <c r="P226" s="155"/>
      <c r="Q226" s="155"/>
      <c r="R226" s="155"/>
      <c r="S226" s="155"/>
      <c r="T226" s="155"/>
      <c r="U226" s="155"/>
      <c r="V226" s="155"/>
      <c r="W226" s="155"/>
      <c r="X226" s="155"/>
      <c r="Y226" s="155"/>
      <c r="Z226" s="155"/>
      <c r="AA226" s="155"/>
      <c r="AB226" s="155"/>
      <c r="AC226" s="155"/>
      <c r="AD226" s="155"/>
      <c r="AE226" s="155"/>
      <c r="AF226" s="157"/>
      <c r="AG226" s="157"/>
    </row>
    <row r="227" spans="2:33" s="95" customFormat="1" x14ac:dyDescent="0.2">
      <c r="B227" s="109"/>
      <c r="C227" s="109"/>
      <c r="D227" s="156"/>
      <c r="F227" s="141"/>
      <c r="G227" s="141"/>
      <c r="J227" s="158"/>
      <c r="L227" s="155"/>
      <c r="M227" s="141"/>
      <c r="O227" s="155"/>
      <c r="P227" s="155"/>
      <c r="Q227" s="155"/>
      <c r="R227" s="155"/>
      <c r="S227" s="155"/>
      <c r="T227" s="155"/>
      <c r="U227" s="155"/>
      <c r="V227" s="155"/>
      <c r="W227" s="155"/>
      <c r="X227" s="155"/>
      <c r="Y227" s="155"/>
      <c r="Z227" s="155"/>
      <c r="AA227" s="155"/>
      <c r="AB227" s="155"/>
      <c r="AC227" s="155"/>
      <c r="AD227" s="155"/>
      <c r="AE227" s="155"/>
      <c r="AF227" s="157"/>
      <c r="AG227" s="157"/>
    </row>
    <row r="228" spans="2:33" s="95" customFormat="1" x14ac:dyDescent="0.2">
      <c r="B228" s="109"/>
      <c r="C228" s="109"/>
      <c r="D228" s="156"/>
      <c r="F228" s="141"/>
      <c r="G228" s="141"/>
      <c r="J228" s="158"/>
      <c r="L228" s="155"/>
      <c r="M228" s="141"/>
      <c r="O228" s="155"/>
      <c r="P228" s="155"/>
      <c r="Q228" s="155"/>
      <c r="R228" s="155"/>
      <c r="S228" s="155"/>
      <c r="T228" s="155"/>
      <c r="U228" s="155"/>
      <c r="V228" s="155"/>
      <c r="W228" s="155"/>
      <c r="X228" s="155"/>
      <c r="Y228" s="155"/>
      <c r="Z228" s="155"/>
      <c r="AA228" s="155"/>
      <c r="AB228" s="155"/>
      <c r="AC228" s="155"/>
      <c r="AD228" s="155"/>
      <c r="AE228" s="155"/>
      <c r="AF228" s="157"/>
      <c r="AG228" s="157"/>
    </row>
    <row r="229" spans="2:33" s="95" customFormat="1" x14ac:dyDescent="0.2">
      <c r="B229" s="109"/>
      <c r="C229" s="109"/>
      <c r="D229" s="156"/>
      <c r="F229" s="141"/>
      <c r="G229" s="141"/>
      <c r="J229" s="158"/>
      <c r="L229" s="155"/>
      <c r="M229" s="141"/>
      <c r="O229" s="155"/>
      <c r="P229" s="155"/>
      <c r="Q229" s="155"/>
      <c r="R229" s="155"/>
      <c r="S229" s="155"/>
      <c r="T229" s="155"/>
      <c r="U229" s="155"/>
      <c r="V229" s="155"/>
      <c r="W229" s="155"/>
      <c r="X229" s="155"/>
      <c r="Y229" s="155"/>
      <c r="Z229" s="155"/>
      <c r="AA229" s="155"/>
      <c r="AB229" s="155"/>
      <c r="AC229" s="155"/>
      <c r="AD229" s="155"/>
      <c r="AE229" s="155"/>
      <c r="AF229" s="157"/>
      <c r="AG229" s="157"/>
    </row>
    <row r="230" spans="2:33" s="95" customFormat="1" x14ac:dyDescent="0.2">
      <c r="B230" s="109"/>
      <c r="C230" s="109"/>
      <c r="D230" s="156"/>
      <c r="F230" s="141"/>
      <c r="G230" s="141"/>
      <c r="J230" s="158"/>
      <c r="L230" s="155"/>
      <c r="M230" s="141"/>
      <c r="O230" s="155"/>
      <c r="P230" s="155"/>
      <c r="Q230" s="155"/>
      <c r="R230" s="155"/>
      <c r="S230" s="155"/>
      <c r="T230" s="155"/>
      <c r="U230" s="155"/>
      <c r="V230" s="155"/>
      <c r="W230" s="155"/>
      <c r="X230" s="155"/>
      <c r="Y230" s="155"/>
      <c r="Z230" s="155"/>
      <c r="AA230" s="155"/>
      <c r="AB230" s="155"/>
      <c r="AC230" s="155"/>
      <c r="AD230" s="155"/>
      <c r="AE230" s="155"/>
      <c r="AF230" s="157"/>
      <c r="AG230" s="157"/>
    </row>
    <row r="231" spans="2:33" s="95" customFormat="1" x14ac:dyDescent="0.2">
      <c r="B231" s="109"/>
      <c r="C231" s="109"/>
      <c r="D231" s="156"/>
      <c r="F231" s="141"/>
      <c r="G231" s="141"/>
      <c r="J231" s="158"/>
      <c r="L231" s="155"/>
      <c r="M231" s="141"/>
      <c r="O231" s="155"/>
      <c r="P231" s="155"/>
      <c r="Q231" s="155"/>
      <c r="R231" s="155"/>
      <c r="S231" s="155"/>
      <c r="T231" s="155"/>
      <c r="U231" s="155"/>
      <c r="V231" s="155"/>
      <c r="W231" s="155"/>
      <c r="X231" s="155"/>
      <c r="Y231" s="155"/>
      <c r="Z231" s="155"/>
      <c r="AA231" s="155"/>
      <c r="AB231" s="155"/>
      <c r="AC231" s="155"/>
      <c r="AD231" s="155"/>
      <c r="AE231" s="155"/>
      <c r="AF231" s="157"/>
      <c r="AG231" s="157"/>
    </row>
    <row r="232" spans="2:33" s="95" customFormat="1" x14ac:dyDescent="0.2">
      <c r="B232" s="109"/>
      <c r="C232" s="109"/>
      <c r="D232" s="156"/>
      <c r="F232" s="141"/>
      <c r="G232" s="141"/>
      <c r="J232" s="158"/>
      <c r="L232" s="155"/>
      <c r="M232" s="141"/>
      <c r="O232" s="155"/>
      <c r="P232" s="155"/>
      <c r="Q232" s="155"/>
      <c r="R232" s="155"/>
      <c r="S232" s="155"/>
      <c r="T232" s="155"/>
      <c r="U232" s="155"/>
      <c r="V232" s="155"/>
      <c r="W232" s="155"/>
      <c r="X232" s="155"/>
      <c r="Y232" s="155"/>
      <c r="Z232" s="155"/>
      <c r="AA232" s="155"/>
      <c r="AB232" s="155"/>
      <c r="AC232" s="155"/>
      <c r="AD232" s="155"/>
      <c r="AE232" s="155"/>
      <c r="AF232" s="157"/>
      <c r="AG232" s="157"/>
    </row>
    <row r="233" spans="2:33" s="95" customFormat="1" x14ac:dyDescent="0.2">
      <c r="B233" s="109"/>
      <c r="C233" s="109"/>
      <c r="D233" s="156"/>
      <c r="F233" s="141"/>
      <c r="G233" s="141"/>
      <c r="J233" s="158"/>
      <c r="L233" s="155"/>
      <c r="M233" s="141"/>
      <c r="O233" s="155"/>
      <c r="P233" s="155"/>
      <c r="Q233" s="155"/>
      <c r="R233" s="155"/>
      <c r="S233" s="155"/>
      <c r="T233" s="155"/>
      <c r="U233" s="155"/>
      <c r="V233" s="155"/>
      <c r="W233" s="155"/>
      <c r="X233" s="155"/>
      <c r="Y233" s="155"/>
      <c r="Z233" s="155"/>
      <c r="AA233" s="155"/>
      <c r="AB233" s="155"/>
      <c r="AC233" s="155"/>
      <c r="AD233" s="155"/>
      <c r="AE233" s="155"/>
      <c r="AF233" s="157"/>
      <c r="AG233" s="157"/>
    </row>
    <row r="234" spans="2:33" s="95" customFormat="1" x14ac:dyDescent="0.2">
      <c r="B234" s="109"/>
      <c r="C234" s="109"/>
      <c r="D234" s="156"/>
      <c r="F234" s="141"/>
      <c r="G234" s="141"/>
      <c r="J234" s="158"/>
      <c r="L234" s="155"/>
      <c r="M234" s="141"/>
      <c r="O234" s="155"/>
      <c r="P234" s="155"/>
      <c r="Q234" s="155"/>
      <c r="R234" s="155"/>
      <c r="S234" s="155"/>
      <c r="T234" s="155"/>
      <c r="U234" s="155"/>
      <c r="V234" s="155"/>
      <c r="W234" s="155"/>
      <c r="X234" s="155"/>
      <c r="Y234" s="155"/>
      <c r="Z234" s="155"/>
      <c r="AA234" s="155"/>
      <c r="AB234" s="155"/>
      <c r="AC234" s="155"/>
      <c r="AD234" s="155"/>
      <c r="AE234" s="155"/>
      <c r="AF234" s="157"/>
      <c r="AG234" s="157"/>
    </row>
    <row r="235" spans="2:33" s="95" customFormat="1" x14ac:dyDescent="0.2">
      <c r="B235" s="109"/>
      <c r="C235" s="109"/>
      <c r="D235" s="156"/>
      <c r="F235" s="141"/>
      <c r="G235" s="141"/>
      <c r="J235" s="158"/>
      <c r="L235" s="155"/>
      <c r="M235" s="141"/>
      <c r="O235" s="155"/>
      <c r="P235" s="155"/>
      <c r="Q235" s="155"/>
      <c r="R235" s="155"/>
      <c r="S235" s="155"/>
      <c r="T235" s="155"/>
      <c r="U235" s="155"/>
      <c r="V235" s="155"/>
      <c r="W235" s="155"/>
      <c r="X235" s="155"/>
      <c r="Y235" s="155"/>
      <c r="Z235" s="155"/>
      <c r="AA235" s="155"/>
      <c r="AB235" s="155"/>
      <c r="AC235" s="155"/>
      <c r="AD235" s="155"/>
      <c r="AE235" s="155"/>
      <c r="AF235" s="157"/>
      <c r="AG235" s="157"/>
    </row>
    <row r="236" spans="2:33" s="95" customFormat="1" x14ac:dyDescent="0.2">
      <c r="B236" s="109"/>
      <c r="C236" s="109"/>
      <c r="D236" s="156"/>
      <c r="F236" s="141"/>
      <c r="G236" s="141"/>
      <c r="J236" s="158"/>
      <c r="L236" s="155"/>
      <c r="M236" s="141"/>
      <c r="O236" s="155"/>
      <c r="P236" s="155"/>
      <c r="Q236" s="155"/>
      <c r="R236" s="155"/>
      <c r="S236" s="155"/>
      <c r="T236" s="155"/>
      <c r="U236" s="155"/>
      <c r="V236" s="155"/>
      <c r="W236" s="155"/>
      <c r="X236" s="155"/>
      <c r="Y236" s="155"/>
      <c r="Z236" s="155"/>
      <c r="AA236" s="155"/>
      <c r="AB236" s="155"/>
      <c r="AC236" s="155"/>
      <c r="AD236" s="155"/>
      <c r="AE236" s="155"/>
      <c r="AF236" s="157"/>
      <c r="AG236" s="157"/>
    </row>
    <row r="237" spans="2:33" s="95" customFormat="1" x14ac:dyDescent="0.2">
      <c r="B237" s="109"/>
      <c r="C237" s="109"/>
      <c r="D237" s="156"/>
      <c r="F237" s="141"/>
      <c r="G237" s="141"/>
      <c r="J237" s="158"/>
      <c r="L237" s="155"/>
      <c r="M237" s="141"/>
      <c r="O237" s="155"/>
      <c r="P237" s="155"/>
      <c r="Q237" s="155"/>
      <c r="R237" s="155"/>
      <c r="S237" s="155"/>
      <c r="T237" s="155"/>
      <c r="U237" s="155"/>
      <c r="V237" s="155"/>
      <c r="W237" s="155"/>
      <c r="X237" s="155"/>
      <c r="Y237" s="155"/>
      <c r="Z237" s="155"/>
      <c r="AA237" s="155"/>
      <c r="AB237" s="155"/>
      <c r="AC237" s="155"/>
      <c r="AD237" s="155"/>
      <c r="AE237" s="155"/>
      <c r="AF237" s="157"/>
      <c r="AG237" s="157"/>
    </row>
    <row r="238" spans="2:33" s="95" customFormat="1" x14ac:dyDescent="0.2">
      <c r="B238" s="109"/>
      <c r="C238" s="109"/>
      <c r="D238" s="156"/>
      <c r="F238" s="141"/>
      <c r="G238" s="141"/>
      <c r="J238" s="158"/>
      <c r="L238" s="155"/>
      <c r="M238" s="141"/>
      <c r="O238" s="155"/>
      <c r="P238" s="155"/>
      <c r="Q238" s="155"/>
      <c r="R238" s="155"/>
      <c r="S238" s="155"/>
      <c r="T238" s="155"/>
      <c r="U238" s="155"/>
      <c r="V238" s="155"/>
      <c r="W238" s="155"/>
      <c r="X238" s="155"/>
      <c r="Y238" s="155"/>
      <c r="Z238" s="155"/>
      <c r="AA238" s="155"/>
      <c r="AB238" s="155"/>
      <c r="AC238" s="155"/>
      <c r="AD238" s="155"/>
      <c r="AE238" s="155"/>
      <c r="AF238" s="157"/>
      <c r="AG238" s="157"/>
    </row>
    <row r="239" spans="2:33" s="95" customFormat="1" x14ac:dyDescent="0.2">
      <c r="B239" s="109"/>
      <c r="C239" s="109"/>
      <c r="D239" s="156"/>
      <c r="F239" s="141"/>
      <c r="G239" s="141"/>
      <c r="J239" s="158"/>
      <c r="L239" s="155"/>
      <c r="M239" s="141"/>
      <c r="O239" s="155"/>
      <c r="P239" s="155"/>
      <c r="Q239" s="155"/>
      <c r="R239" s="155"/>
      <c r="S239" s="155"/>
      <c r="T239" s="155"/>
      <c r="U239" s="155"/>
      <c r="V239" s="155"/>
      <c r="W239" s="155"/>
      <c r="X239" s="155"/>
      <c r="Y239" s="155"/>
      <c r="Z239" s="155"/>
      <c r="AA239" s="155"/>
      <c r="AB239" s="155"/>
      <c r="AC239" s="155"/>
      <c r="AD239" s="155"/>
      <c r="AE239" s="155"/>
      <c r="AF239" s="157"/>
      <c r="AG239" s="157"/>
    </row>
    <row r="240" spans="2:33" s="95" customFormat="1" x14ac:dyDescent="0.2">
      <c r="B240" s="109"/>
      <c r="C240" s="109"/>
      <c r="D240" s="156"/>
      <c r="F240" s="141"/>
      <c r="G240" s="141"/>
      <c r="J240" s="158"/>
      <c r="L240" s="155"/>
      <c r="M240" s="141"/>
      <c r="O240" s="155"/>
      <c r="P240" s="155"/>
      <c r="Q240" s="155"/>
      <c r="R240" s="155"/>
      <c r="S240" s="155"/>
      <c r="T240" s="155"/>
      <c r="U240" s="155"/>
      <c r="V240" s="155"/>
      <c r="W240" s="155"/>
      <c r="X240" s="155"/>
      <c r="Y240" s="155"/>
      <c r="Z240" s="155"/>
      <c r="AA240" s="155"/>
      <c r="AB240" s="155"/>
      <c r="AC240" s="155"/>
      <c r="AD240" s="155"/>
      <c r="AE240" s="155"/>
      <c r="AF240" s="157"/>
      <c r="AG240" s="157"/>
    </row>
    <row r="241" spans="2:33" s="95" customFormat="1" x14ac:dyDescent="0.2">
      <c r="B241" s="109"/>
      <c r="C241" s="109"/>
      <c r="D241" s="156"/>
      <c r="F241" s="141"/>
      <c r="G241" s="141"/>
      <c r="J241" s="158"/>
      <c r="L241" s="155"/>
      <c r="M241" s="141"/>
      <c r="O241" s="155"/>
      <c r="P241" s="155"/>
      <c r="Q241" s="155"/>
      <c r="R241" s="155"/>
      <c r="S241" s="155"/>
      <c r="T241" s="155"/>
      <c r="U241" s="155"/>
      <c r="V241" s="155"/>
      <c r="W241" s="155"/>
      <c r="X241" s="155"/>
      <c r="Y241" s="155"/>
      <c r="Z241" s="155"/>
      <c r="AA241" s="155"/>
      <c r="AB241" s="155"/>
      <c r="AC241" s="155"/>
      <c r="AD241" s="155"/>
      <c r="AE241" s="155"/>
      <c r="AF241" s="157"/>
      <c r="AG241" s="157"/>
    </row>
    <row r="242" spans="2:33" s="95" customFormat="1" x14ac:dyDescent="0.2">
      <c r="B242" s="109"/>
      <c r="C242" s="109"/>
      <c r="D242" s="156"/>
      <c r="F242" s="141"/>
      <c r="G242" s="141"/>
      <c r="J242" s="158"/>
      <c r="L242" s="155"/>
      <c r="M242" s="141"/>
      <c r="O242" s="155"/>
      <c r="P242" s="155"/>
      <c r="Q242" s="155"/>
      <c r="R242" s="155"/>
      <c r="S242" s="155"/>
      <c r="T242" s="155"/>
      <c r="U242" s="155"/>
      <c r="V242" s="155"/>
      <c r="W242" s="155"/>
      <c r="X242" s="155"/>
      <c r="Y242" s="155"/>
      <c r="Z242" s="155"/>
      <c r="AA242" s="155"/>
      <c r="AB242" s="155"/>
      <c r="AC242" s="155"/>
      <c r="AD242" s="155"/>
      <c r="AE242" s="155"/>
      <c r="AF242" s="157"/>
      <c r="AG242" s="157"/>
    </row>
    <row r="243" spans="2:33" s="95" customFormat="1" x14ac:dyDescent="0.2">
      <c r="B243" s="109"/>
      <c r="C243" s="109"/>
      <c r="D243" s="156"/>
      <c r="F243" s="141"/>
      <c r="G243" s="141"/>
      <c r="J243" s="158"/>
      <c r="L243" s="155"/>
      <c r="M243" s="141"/>
      <c r="O243" s="155"/>
      <c r="P243" s="155"/>
      <c r="Q243" s="155"/>
      <c r="R243" s="155"/>
      <c r="S243" s="155"/>
      <c r="T243" s="155"/>
      <c r="U243" s="155"/>
      <c r="V243" s="155"/>
      <c r="W243" s="155"/>
      <c r="X243" s="155"/>
      <c r="Y243" s="155"/>
      <c r="Z243" s="155"/>
      <c r="AA243" s="155"/>
      <c r="AB243" s="155"/>
      <c r="AC243" s="155"/>
      <c r="AD243" s="155"/>
      <c r="AE243" s="155"/>
      <c r="AF243" s="157"/>
      <c r="AG243" s="157"/>
    </row>
    <row r="244" spans="2:33" s="95" customFormat="1" x14ac:dyDescent="0.2">
      <c r="B244" s="109"/>
      <c r="C244" s="109"/>
      <c r="D244" s="156"/>
      <c r="F244" s="141"/>
      <c r="G244" s="141"/>
      <c r="J244" s="158"/>
      <c r="L244" s="155"/>
      <c r="M244" s="141"/>
      <c r="O244" s="155"/>
      <c r="P244" s="155"/>
      <c r="Q244" s="155"/>
      <c r="R244" s="155"/>
      <c r="S244" s="155"/>
      <c r="T244" s="155"/>
      <c r="U244" s="155"/>
      <c r="V244" s="155"/>
      <c r="W244" s="155"/>
      <c r="X244" s="155"/>
      <c r="Y244" s="155"/>
      <c r="Z244" s="155"/>
      <c r="AA244" s="155"/>
      <c r="AB244" s="155"/>
      <c r="AC244" s="155"/>
      <c r="AD244" s="155"/>
      <c r="AE244" s="155"/>
      <c r="AF244" s="157"/>
      <c r="AG244" s="157"/>
    </row>
    <row r="245" spans="2:33" s="95" customFormat="1" x14ac:dyDescent="0.2">
      <c r="B245" s="109"/>
      <c r="C245" s="109"/>
      <c r="D245" s="156"/>
      <c r="F245" s="141"/>
      <c r="G245" s="141"/>
      <c r="J245" s="158"/>
      <c r="L245" s="155"/>
      <c r="M245" s="141"/>
      <c r="O245" s="155"/>
      <c r="P245" s="155"/>
      <c r="Q245" s="155"/>
      <c r="R245" s="155"/>
      <c r="S245" s="155"/>
      <c r="T245" s="155"/>
      <c r="U245" s="155"/>
      <c r="V245" s="155"/>
      <c r="W245" s="155"/>
      <c r="X245" s="155"/>
      <c r="Y245" s="155"/>
      <c r="Z245" s="155"/>
      <c r="AA245" s="155"/>
      <c r="AB245" s="155"/>
      <c r="AC245" s="155"/>
      <c r="AD245" s="155"/>
      <c r="AE245" s="155"/>
      <c r="AF245" s="157"/>
      <c r="AG245" s="157"/>
    </row>
    <row r="246" spans="2:33" s="95" customFormat="1" x14ac:dyDescent="0.2">
      <c r="B246" s="109"/>
      <c r="C246" s="109"/>
      <c r="D246" s="156"/>
      <c r="F246" s="141"/>
      <c r="G246" s="141"/>
      <c r="J246" s="158"/>
      <c r="L246" s="155"/>
      <c r="M246" s="141"/>
      <c r="O246" s="155"/>
      <c r="P246" s="155"/>
      <c r="Q246" s="155"/>
      <c r="R246" s="155"/>
      <c r="S246" s="155"/>
      <c r="T246" s="155"/>
      <c r="U246" s="155"/>
      <c r="V246" s="155"/>
      <c r="W246" s="155"/>
      <c r="X246" s="155"/>
      <c r="Y246" s="155"/>
      <c r="Z246" s="155"/>
      <c r="AA246" s="155"/>
      <c r="AB246" s="155"/>
      <c r="AC246" s="155"/>
      <c r="AD246" s="155"/>
      <c r="AE246" s="155"/>
      <c r="AF246" s="157"/>
      <c r="AG246" s="157"/>
    </row>
    <row r="247" spans="2:33" s="95" customFormat="1" x14ac:dyDescent="0.2">
      <c r="B247" s="109"/>
      <c r="C247" s="109"/>
      <c r="D247" s="156"/>
      <c r="F247" s="141"/>
      <c r="G247" s="141"/>
      <c r="J247" s="158"/>
      <c r="L247" s="155"/>
      <c r="M247" s="141"/>
      <c r="O247" s="155"/>
      <c r="P247" s="155"/>
      <c r="Q247" s="155"/>
      <c r="R247" s="155"/>
      <c r="S247" s="155"/>
      <c r="T247" s="155"/>
      <c r="U247" s="155"/>
      <c r="V247" s="155"/>
      <c r="W247" s="155"/>
      <c r="X247" s="155"/>
      <c r="Y247" s="155"/>
      <c r="Z247" s="155"/>
      <c r="AA247" s="155"/>
      <c r="AB247" s="155"/>
      <c r="AC247" s="155"/>
      <c r="AD247" s="155"/>
      <c r="AE247" s="155"/>
      <c r="AF247" s="157"/>
      <c r="AG247" s="157"/>
    </row>
    <row r="248" spans="2:33" s="95" customFormat="1" x14ac:dyDescent="0.2">
      <c r="B248" s="109"/>
      <c r="C248" s="109"/>
      <c r="D248" s="156"/>
      <c r="F248" s="141"/>
      <c r="G248" s="141"/>
      <c r="J248" s="158"/>
      <c r="L248" s="155"/>
      <c r="M248" s="141"/>
      <c r="O248" s="155"/>
      <c r="P248" s="155"/>
      <c r="Q248" s="155"/>
      <c r="R248" s="155"/>
      <c r="S248" s="155"/>
      <c r="T248" s="155"/>
      <c r="U248" s="155"/>
      <c r="V248" s="155"/>
      <c r="W248" s="155"/>
      <c r="X248" s="155"/>
      <c r="Y248" s="155"/>
      <c r="Z248" s="155"/>
      <c r="AA248" s="155"/>
      <c r="AB248" s="155"/>
      <c r="AC248" s="155"/>
      <c r="AD248" s="155"/>
      <c r="AE248" s="155"/>
      <c r="AF248" s="157"/>
      <c r="AG248" s="157"/>
    </row>
    <row r="249" spans="2:33" s="95" customFormat="1" x14ac:dyDescent="0.2">
      <c r="B249" s="109"/>
      <c r="C249" s="109"/>
      <c r="D249" s="156"/>
      <c r="F249" s="141"/>
      <c r="G249" s="141"/>
      <c r="J249" s="158"/>
      <c r="L249" s="155"/>
      <c r="M249" s="141"/>
      <c r="O249" s="155"/>
      <c r="P249" s="155"/>
      <c r="Q249" s="155"/>
      <c r="R249" s="155"/>
      <c r="S249" s="155"/>
      <c r="T249" s="155"/>
      <c r="U249" s="155"/>
      <c r="V249" s="155"/>
      <c r="W249" s="155"/>
      <c r="X249" s="155"/>
      <c r="Y249" s="155"/>
      <c r="Z249" s="155"/>
      <c r="AA249" s="155"/>
      <c r="AB249" s="155"/>
      <c r="AC249" s="155"/>
      <c r="AD249" s="155"/>
      <c r="AE249" s="155"/>
      <c r="AF249" s="157"/>
      <c r="AG249" s="157"/>
    </row>
    <row r="250" spans="2:33" s="95" customFormat="1" x14ac:dyDescent="0.2">
      <c r="B250" s="109"/>
      <c r="C250" s="109"/>
      <c r="D250" s="156"/>
      <c r="F250" s="141"/>
      <c r="G250" s="141"/>
      <c r="J250" s="158"/>
      <c r="L250" s="155"/>
      <c r="M250" s="141"/>
      <c r="O250" s="155"/>
      <c r="P250" s="155"/>
      <c r="Q250" s="155"/>
      <c r="R250" s="155"/>
      <c r="S250" s="155"/>
      <c r="T250" s="155"/>
      <c r="U250" s="155"/>
      <c r="V250" s="155"/>
      <c r="W250" s="155"/>
      <c r="X250" s="155"/>
      <c r="Y250" s="155"/>
      <c r="Z250" s="155"/>
      <c r="AA250" s="155"/>
      <c r="AB250" s="155"/>
      <c r="AC250" s="155"/>
      <c r="AD250" s="155"/>
      <c r="AE250" s="155"/>
      <c r="AF250" s="157"/>
      <c r="AG250" s="157"/>
    </row>
    <row r="251" spans="2:33" s="95" customFormat="1" x14ac:dyDescent="0.2">
      <c r="B251" s="109"/>
      <c r="C251" s="109"/>
      <c r="D251" s="156"/>
      <c r="F251" s="141"/>
      <c r="G251" s="141"/>
      <c r="J251" s="158"/>
      <c r="L251" s="155"/>
      <c r="M251" s="141"/>
      <c r="O251" s="155"/>
      <c r="P251" s="155"/>
      <c r="Q251" s="155"/>
      <c r="R251" s="155"/>
      <c r="S251" s="155"/>
      <c r="T251" s="155"/>
      <c r="U251" s="155"/>
      <c r="V251" s="155"/>
      <c r="W251" s="155"/>
      <c r="X251" s="155"/>
      <c r="Y251" s="155"/>
      <c r="Z251" s="155"/>
      <c r="AA251" s="155"/>
      <c r="AB251" s="155"/>
      <c r="AC251" s="155"/>
      <c r="AD251" s="155"/>
      <c r="AE251" s="155"/>
      <c r="AF251" s="157"/>
      <c r="AG251" s="157"/>
    </row>
    <row r="252" spans="2:33" s="95" customFormat="1" x14ac:dyDescent="0.2">
      <c r="B252" s="109"/>
      <c r="C252" s="109"/>
      <c r="D252" s="156"/>
      <c r="F252" s="141"/>
      <c r="G252" s="141"/>
      <c r="J252" s="158"/>
      <c r="L252" s="155"/>
      <c r="M252" s="141"/>
      <c r="O252" s="155"/>
      <c r="P252" s="155"/>
      <c r="Q252" s="155"/>
      <c r="R252" s="155"/>
      <c r="S252" s="155"/>
      <c r="T252" s="155"/>
      <c r="U252" s="155"/>
      <c r="V252" s="155"/>
      <c r="W252" s="155"/>
      <c r="X252" s="155"/>
      <c r="Y252" s="155"/>
      <c r="Z252" s="155"/>
      <c r="AA252" s="155"/>
      <c r="AB252" s="155"/>
      <c r="AC252" s="155"/>
      <c r="AD252" s="155"/>
      <c r="AE252" s="155"/>
      <c r="AF252" s="157"/>
      <c r="AG252" s="157"/>
    </row>
    <row r="253" spans="2:33" s="95" customFormat="1" x14ac:dyDescent="0.2">
      <c r="B253" s="109"/>
      <c r="C253" s="109"/>
      <c r="D253" s="156"/>
      <c r="F253" s="141"/>
      <c r="G253" s="141"/>
      <c r="J253" s="158"/>
      <c r="L253" s="155"/>
      <c r="M253" s="141"/>
      <c r="O253" s="155"/>
      <c r="P253" s="155"/>
      <c r="Q253" s="155"/>
      <c r="R253" s="155"/>
      <c r="S253" s="155"/>
      <c r="T253" s="155"/>
      <c r="U253" s="155"/>
      <c r="V253" s="155"/>
      <c r="W253" s="155"/>
      <c r="X253" s="155"/>
      <c r="Y253" s="155"/>
      <c r="Z253" s="155"/>
      <c r="AA253" s="155"/>
      <c r="AB253" s="155"/>
      <c r="AC253" s="155"/>
      <c r="AD253" s="155"/>
      <c r="AE253" s="155"/>
      <c r="AF253" s="157"/>
      <c r="AG253" s="157"/>
    </row>
    <row r="254" spans="2:33" s="95" customFormat="1" x14ac:dyDescent="0.2">
      <c r="B254" s="109"/>
      <c r="C254" s="109"/>
      <c r="D254" s="156"/>
      <c r="F254" s="141"/>
      <c r="G254" s="141"/>
      <c r="J254" s="158"/>
      <c r="L254" s="155"/>
      <c r="M254" s="141"/>
      <c r="O254" s="155"/>
      <c r="P254" s="155"/>
      <c r="Q254" s="155"/>
      <c r="R254" s="155"/>
      <c r="S254" s="155"/>
      <c r="T254" s="155"/>
      <c r="U254" s="155"/>
      <c r="V254" s="155"/>
      <c r="W254" s="155"/>
      <c r="X254" s="155"/>
      <c r="Y254" s="155"/>
      <c r="Z254" s="155"/>
      <c r="AA254" s="155"/>
      <c r="AB254" s="155"/>
      <c r="AC254" s="155"/>
      <c r="AD254" s="155"/>
      <c r="AE254" s="155"/>
      <c r="AF254" s="157"/>
      <c r="AG254" s="157"/>
    </row>
    <row r="255" spans="2:33" s="95" customFormat="1" x14ac:dyDescent="0.2">
      <c r="B255" s="109"/>
      <c r="C255" s="109"/>
      <c r="D255" s="156"/>
      <c r="F255" s="141"/>
      <c r="G255" s="141"/>
      <c r="J255" s="158"/>
      <c r="L255" s="155"/>
      <c r="M255" s="141"/>
      <c r="O255" s="155"/>
      <c r="P255" s="155"/>
      <c r="Q255" s="155"/>
      <c r="R255" s="155"/>
      <c r="S255" s="155"/>
      <c r="T255" s="155"/>
      <c r="U255" s="155"/>
      <c r="V255" s="155"/>
      <c r="W255" s="155"/>
      <c r="X255" s="155"/>
      <c r="Y255" s="155"/>
      <c r="Z255" s="155"/>
      <c r="AA255" s="155"/>
      <c r="AB255" s="155"/>
      <c r="AC255" s="155"/>
      <c r="AD255" s="155"/>
      <c r="AE255" s="155"/>
      <c r="AF255" s="157"/>
      <c r="AG255" s="157"/>
    </row>
    <row r="256" spans="2:33" s="95" customFormat="1" x14ac:dyDescent="0.2">
      <c r="B256" s="109"/>
      <c r="C256" s="109"/>
      <c r="D256" s="156"/>
      <c r="F256" s="141"/>
      <c r="G256" s="141"/>
      <c r="J256" s="158"/>
      <c r="L256" s="155"/>
      <c r="M256" s="141"/>
      <c r="O256" s="155"/>
      <c r="P256" s="155"/>
      <c r="Q256" s="155"/>
      <c r="R256" s="155"/>
      <c r="S256" s="155"/>
      <c r="T256" s="155"/>
      <c r="U256" s="155"/>
      <c r="V256" s="155"/>
      <c r="W256" s="155"/>
      <c r="X256" s="155"/>
      <c r="Y256" s="155"/>
      <c r="Z256" s="155"/>
      <c r="AA256" s="155"/>
      <c r="AB256" s="155"/>
      <c r="AC256" s="155"/>
      <c r="AD256" s="155"/>
      <c r="AE256" s="155"/>
      <c r="AF256" s="157"/>
      <c r="AG256" s="157"/>
    </row>
    <row r="257" spans="2:33" s="95" customFormat="1" x14ac:dyDescent="0.2">
      <c r="B257" s="109"/>
      <c r="C257" s="109"/>
      <c r="D257" s="156"/>
      <c r="F257" s="141"/>
      <c r="G257" s="141"/>
      <c r="J257" s="158"/>
      <c r="L257" s="155"/>
      <c r="M257" s="141"/>
      <c r="O257" s="155"/>
      <c r="P257" s="155"/>
      <c r="Q257" s="155"/>
      <c r="R257" s="155"/>
      <c r="S257" s="155"/>
      <c r="T257" s="155"/>
      <c r="U257" s="155"/>
      <c r="V257" s="155"/>
      <c r="W257" s="155"/>
      <c r="X257" s="155"/>
      <c r="Y257" s="155"/>
      <c r="Z257" s="155"/>
      <c r="AA257" s="155"/>
      <c r="AB257" s="155"/>
      <c r="AC257" s="155"/>
      <c r="AD257" s="155"/>
      <c r="AE257" s="155"/>
      <c r="AF257" s="157"/>
      <c r="AG257" s="157"/>
    </row>
    <row r="258" spans="2:33" s="95" customFormat="1" x14ac:dyDescent="0.2">
      <c r="B258" s="109"/>
      <c r="C258" s="109"/>
      <c r="D258" s="156"/>
      <c r="F258" s="141"/>
      <c r="G258" s="141"/>
      <c r="J258" s="158"/>
      <c r="L258" s="155"/>
      <c r="M258" s="141"/>
      <c r="O258" s="155"/>
      <c r="P258" s="155"/>
      <c r="Q258" s="155"/>
      <c r="R258" s="155"/>
      <c r="S258" s="155"/>
      <c r="T258" s="155"/>
      <c r="U258" s="155"/>
      <c r="V258" s="155"/>
      <c r="W258" s="155"/>
      <c r="X258" s="155"/>
      <c r="Y258" s="155"/>
      <c r="Z258" s="155"/>
      <c r="AA258" s="155"/>
      <c r="AB258" s="155"/>
      <c r="AC258" s="155"/>
      <c r="AD258" s="155"/>
      <c r="AE258" s="155"/>
      <c r="AF258" s="157"/>
      <c r="AG258" s="157"/>
    </row>
    <row r="259" spans="2:33" s="95" customFormat="1" x14ac:dyDescent="0.2">
      <c r="B259" s="109"/>
      <c r="C259" s="109"/>
      <c r="D259" s="156"/>
      <c r="F259" s="141"/>
      <c r="G259" s="141"/>
      <c r="J259" s="158"/>
      <c r="L259" s="155"/>
      <c r="M259" s="141"/>
      <c r="O259" s="155"/>
      <c r="P259" s="155"/>
      <c r="Q259" s="155"/>
      <c r="R259" s="155"/>
      <c r="S259" s="155"/>
      <c r="T259" s="155"/>
      <c r="U259" s="155"/>
      <c r="V259" s="155"/>
      <c r="W259" s="155"/>
      <c r="X259" s="155"/>
      <c r="Y259" s="155"/>
      <c r="Z259" s="155"/>
      <c r="AA259" s="155"/>
      <c r="AB259" s="155"/>
      <c r="AC259" s="155"/>
      <c r="AD259" s="155"/>
      <c r="AE259" s="155"/>
      <c r="AF259" s="157"/>
      <c r="AG259" s="157"/>
    </row>
    <row r="260" spans="2:33" s="95" customFormat="1" x14ac:dyDescent="0.2">
      <c r="B260" s="109"/>
      <c r="C260" s="109"/>
      <c r="D260" s="156"/>
      <c r="F260" s="141"/>
      <c r="G260" s="141"/>
      <c r="J260" s="158"/>
      <c r="L260" s="155"/>
      <c r="M260" s="141"/>
      <c r="O260" s="155"/>
      <c r="P260" s="155"/>
      <c r="Q260" s="155"/>
      <c r="R260" s="155"/>
      <c r="S260" s="155"/>
      <c r="T260" s="155"/>
      <c r="U260" s="155"/>
      <c r="V260" s="155"/>
      <c r="W260" s="155"/>
      <c r="X260" s="155"/>
      <c r="Y260" s="155"/>
      <c r="Z260" s="155"/>
      <c r="AA260" s="155"/>
      <c r="AB260" s="155"/>
      <c r="AC260" s="155"/>
      <c r="AD260" s="155"/>
      <c r="AE260" s="155"/>
      <c r="AF260" s="157"/>
      <c r="AG260" s="157"/>
    </row>
    <row r="261" spans="2:33" s="95" customFormat="1" x14ac:dyDescent="0.2">
      <c r="B261" s="109"/>
      <c r="C261" s="109"/>
      <c r="D261" s="156"/>
      <c r="F261" s="141"/>
      <c r="G261" s="141"/>
      <c r="J261" s="158"/>
      <c r="L261" s="155"/>
      <c r="M261" s="141"/>
      <c r="O261" s="155"/>
      <c r="P261" s="155"/>
      <c r="Q261" s="155"/>
      <c r="R261" s="155"/>
      <c r="S261" s="155"/>
      <c r="T261" s="155"/>
      <c r="U261" s="155"/>
      <c r="V261" s="155"/>
      <c r="W261" s="155"/>
      <c r="X261" s="155"/>
      <c r="Y261" s="155"/>
      <c r="Z261" s="155"/>
      <c r="AA261" s="155"/>
      <c r="AB261" s="155"/>
      <c r="AC261" s="155"/>
      <c r="AD261" s="155"/>
      <c r="AE261" s="155"/>
      <c r="AF261" s="157"/>
      <c r="AG261" s="157"/>
    </row>
    <row r="262" spans="2:33" s="95" customFormat="1" x14ac:dyDescent="0.2">
      <c r="B262" s="109"/>
      <c r="C262" s="109"/>
      <c r="D262" s="156"/>
      <c r="F262" s="141"/>
      <c r="G262" s="141"/>
      <c r="J262" s="158"/>
      <c r="L262" s="155"/>
      <c r="M262" s="141"/>
      <c r="O262" s="155"/>
      <c r="P262" s="155"/>
      <c r="Q262" s="155"/>
      <c r="R262" s="155"/>
      <c r="S262" s="155"/>
      <c r="T262" s="155"/>
      <c r="U262" s="155"/>
      <c r="V262" s="155"/>
      <c r="W262" s="155"/>
      <c r="X262" s="155"/>
      <c r="Y262" s="155"/>
      <c r="Z262" s="155"/>
      <c r="AA262" s="155"/>
      <c r="AB262" s="155"/>
      <c r="AC262" s="155"/>
      <c r="AD262" s="155"/>
      <c r="AE262" s="155"/>
      <c r="AF262" s="157"/>
      <c r="AG262" s="157"/>
    </row>
    <row r="263" spans="2:33" s="95" customFormat="1" x14ac:dyDescent="0.2">
      <c r="B263" s="109"/>
      <c r="C263" s="109"/>
      <c r="D263" s="156"/>
      <c r="F263" s="141"/>
      <c r="G263" s="141"/>
      <c r="J263" s="158"/>
      <c r="L263" s="155"/>
      <c r="M263" s="141"/>
      <c r="O263" s="155"/>
      <c r="P263" s="155"/>
      <c r="Q263" s="155"/>
      <c r="R263" s="155"/>
      <c r="S263" s="155"/>
      <c r="T263" s="155"/>
      <c r="U263" s="155"/>
      <c r="V263" s="155"/>
      <c r="W263" s="155"/>
      <c r="X263" s="155"/>
      <c r="Y263" s="155"/>
      <c r="Z263" s="155"/>
      <c r="AA263" s="155"/>
      <c r="AB263" s="155"/>
      <c r="AC263" s="155"/>
      <c r="AD263" s="155"/>
      <c r="AE263" s="155"/>
      <c r="AF263" s="157"/>
      <c r="AG263" s="157"/>
    </row>
    <row r="264" spans="2:33" s="95" customFormat="1" x14ac:dyDescent="0.2">
      <c r="B264" s="109"/>
      <c r="C264" s="109"/>
      <c r="D264" s="156"/>
      <c r="F264" s="141"/>
      <c r="G264" s="141"/>
      <c r="J264" s="158"/>
      <c r="L264" s="155"/>
      <c r="M264" s="141"/>
      <c r="O264" s="155"/>
      <c r="P264" s="155"/>
      <c r="Q264" s="155"/>
      <c r="R264" s="155"/>
      <c r="S264" s="155"/>
      <c r="T264" s="155"/>
      <c r="U264" s="155"/>
      <c r="V264" s="155"/>
      <c r="W264" s="155"/>
      <c r="X264" s="155"/>
      <c r="Y264" s="155"/>
      <c r="Z264" s="155"/>
      <c r="AA264" s="155"/>
      <c r="AB264" s="155"/>
      <c r="AC264" s="155"/>
      <c r="AD264" s="155"/>
      <c r="AE264" s="155"/>
      <c r="AF264" s="157"/>
      <c r="AG264" s="157"/>
    </row>
    <row r="265" spans="2:33" s="95" customFormat="1" x14ac:dyDescent="0.2">
      <c r="B265" s="109"/>
      <c r="C265" s="109"/>
      <c r="D265" s="156"/>
      <c r="F265" s="141"/>
      <c r="G265" s="141"/>
      <c r="J265" s="158"/>
      <c r="L265" s="155"/>
      <c r="M265" s="141"/>
      <c r="O265" s="155"/>
      <c r="P265" s="155"/>
      <c r="Q265" s="155"/>
      <c r="R265" s="155"/>
      <c r="S265" s="155"/>
      <c r="T265" s="155"/>
      <c r="U265" s="155"/>
      <c r="V265" s="155"/>
      <c r="W265" s="155"/>
      <c r="X265" s="155"/>
      <c r="Y265" s="155"/>
      <c r="Z265" s="155"/>
      <c r="AA265" s="155"/>
      <c r="AB265" s="155"/>
      <c r="AC265" s="155"/>
      <c r="AD265" s="155"/>
      <c r="AE265" s="155"/>
      <c r="AF265" s="157"/>
      <c r="AG265" s="157"/>
    </row>
  </sheetData>
  <mergeCells count="83">
    <mergeCell ref="I12:J12"/>
    <mergeCell ref="A2:BN2"/>
    <mergeCell ref="A3:BN3"/>
    <mergeCell ref="A9:O9"/>
    <mergeCell ref="A11:A14"/>
    <mergeCell ref="B11:AE11"/>
    <mergeCell ref="AF11:AF14"/>
    <mergeCell ref="AG11:AH11"/>
    <mergeCell ref="AI11:AJ11"/>
    <mergeCell ref="AK11:AT11"/>
    <mergeCell ref="B12:B14"/>
    <mergeCell ref="C12:C14"/>
    <mergeCell ref="D12:D14"/>
    <mergeCell ref="E12:F12"/>
    <mergeCell ref="G12:G14"/>
    <mergeCell ref="H12:H14"/>
    <mergeCell ref="AN13:AN14"/>
    <mergeCell ref="AO13:AO14"/>
    <mergeCell ref="AP13:AP14"/>
    <mergeCell ref="AQ13:AR13"/>
    <mergeCell ref="K12:L12"/>
    <mergeCell ref="M12:O12"/>
    <mergeCell ref="P12:S12"/>
    <mergeCell ref="T12:V12"/>
    <mergeCell ref="W12:AE12"/>
    <mergeCell ref="AG12:AG14"/>
    <mergeCell ref="N13:N14"/>
    <mergeCell ref="O13:O14"/>
    <mergeCell ref="P13:P14"/>
    <mergeCell ref="Q13:S13"/>
    <mergeCell ref="AE13:AE14"/>
    <mergeCell ref="AK13:AK14"/>
    <mergeCell ref="AZ12:BD12"/>
    <mergeCell ref="BE12:BI12"/>
    <mergeCell ref="BJ12:BN12"/>
    <mergeCell ref="E13:E14"/>
    <mergeCell ref="F13:F14"/>
    <mergeCell ref="I13:I14"/>
    <mergeCell ref="J13:J14"/>
    <mergeCell ref="K13:K14"/>
    <mergeCell ref="L13:L14"/>
    <mergeCell ref="M13:M14"/>
    <mergeCell ref="AH12:AH14"/>
    <mergeCell ref="AI12:AI14"/>
    <mergeCell ref="AJ12:AJ14"/>
    <mergeCell ref="AK12:AO12"/>
    <mergeCell ref="AP12:AT12"/>
    <mergeCell ref="AU12:AY12"/>
    <mergeCell ref="AL13:AM13"/>
    <mergeCell ref="U13:U14"/>
    <mergeCell ref="W13:W14"/>
    <mergeCell ref="X13:X14"/>
    <mergeCell ref="Y13:Y14"/>
    <mergeCell ref="Z13:Z14"/>
    <mergeCell ref="AA13:AA14"/>
    <mergeCell ref="BN13:BN14"/>
    <mergeCell ref="AZ13:AZ14"/>
    <mergeCell ref="BA13:BB13"/>
    <mergeCell ref="BC13:BC14"/>
    <mergeCell ref="BD13:BD14"/>
    <mergeCell ref="BE13:BE14"/>
    <mergeCell ref="BF13:BG13"/>
    <mergeCell ref="A149:E149"/>
    <mergeCell ref="J149:BM149"/>
    <mergeCell ref="BH13:BH14"/>
    <mergeCell ref="BI13:BI14"/>
    <mergeCell ref="BJ13:BJ14"/>
    <mergeCell ref="BK13:BL13"/>
    <mergeCell ref="BM13:BM14"/>
    <mergeCell ref="AS13:AS14"/>
    <mergeCell ref="AT13:AT14"/>
    <mergeCell ref="AU13:AU14"/>
    <mergeCell ref="AV13:AW13"/>
    <mergeCell ref="AX13:AX14"/>
    <mergeCell ref="AY13:AY14"/>
    <mergeCell ref="AB13:AB14"/>
    <mergeCell ref="AC13:AC14"/>
    <mergeCell ref="AD13:AD14"/>
    <mergeCell ref="B141:D141"/>
    <mergeCell ref="A143:E143"/>
    <mergeCell ref="J143:BM143"/>
    <mergeCell ref="A144:E144"/>
    <mergeCell ref="J144:BM144"/>
  </mergeCells>
  <printOptions horizontalCentered="1"/>
  <pageMargins left="0.25" right="0.25" top="0.23622047244094499" bottom="0.24803149599999999" header="0" footer="0"/>
  <pageSetup paperSize="9" scale="40" orientation="landscape" r:id="rId1"/>
  <colBreaks count="1" manualBreakCount="1">
    <brk id="66" min="1" max="2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topLeftCell="A7" workbookViewId="0">
      <selection activeCell="D32" sqref="D32"/>
    </sheetView>
  </sheetViews>
  <sheetFormatPr defaultColWidth="8.88671875" defaultRowHeight="15.75" x14ac:dyDescent="0.25"/>
  <cols>
    <col min="1" max="1" width="5.88671875" style="1" customWidth="1"/>
    <col min="2" max="2" width="17.6640625" style="1" customWidth="1"/>
    <col min="3" max="3" width="15.21875" style="1" customWidth="1"/>
    <col min="4" max="4" width="9.77734375" style="1" customWidth="1"/>
    <col min="5" max="5" width="7.21875" style="1" customWidth="1"/>
    <col min="6" max="6" width="13.44140625" style="1" customWidth="1"/>
    <col min="7" max="16384" width="8.88671875" style="1"/>
  </cols>
  <sheetData>
    <row r="1" spans="1:8" x14ac:dyDescent="0.25">
      <c r="A1" s="592" t="s">
        <v>5</v>
      </c>
      <c r="B1" s="592"/>
      <c r="C1" s="592"/>
      <c r="D1" s="592"/>
      <c r="E1" s="592"/>
      <c r="F1" s="592"/>
      <c r="G1" s="592"/>
    </row>
    <row r="2" spans="1:8" x14ac:dyDescent="0.25">
      <c r="A2" s="2"/>
      <c r="B2" s="2"/>
      <c r="C2" s="2"/>
      <c r="D2" s="2"/>
      <c r="E2" s="2"/>
      <c r="F2" s="2"/>
      <c r="G2" s="2"/>
    </row>
    <row r="3" spans="1:8" x14ac:dyDescent="0.25">
      <c r="A3" s="2" t="s">
        <v>1</v>
      </c>
      <c r="B3" s="2" t="s">
        <v>2</v>
      </c>
      <c r="C3" s="2" t="s">
        <v>3</v>
      </c>
      <c r="D3" s="593" t="s">
        <v>4</v>
      </c>
      <c r="E3" s="3" t="s">
        <v>16</v>
      </c>
      <c r="F3" s="2" t="s">
        <v>6</v>
      </c>
      <c r="G3" s="2" t="s">
        <v>17</v>
      </c>
    </row>
    <row r="4" spans="1:8" x14ac:dyDescent="0.25">
      <c r="A4" s="2"/>
      <c r="B4" s="2"/>
      <c r="C4" s="2"/>
      <c r="D4" s="593"/>
      <c r="E4" s="3"/>
      <c r="F4" s="2"/>
      <c r="G4" s="2"/>
    </row>
    <row r="5" spans="1:8" x14ac:dyDescent="0.25">
      <c r="A5" s="2"/>
      <c r="B5" s="2"/>
      <c r="C5" s="2"/>
      <c r="D5" s="2"/>
      <c r="E5" s="2"/>
      <c r="F5" s="2"/>
      <c r="G5" s="2"/>
    </row>
    <row r="6" spans="1:8" x14ac:dyDescent="0.25">
      <c r="A6" s="2">
        <v>1</v>
      </c>
      <c r="B6" s="2" t="s">
        <v>7</v>
      </c>
      <c r="C6" s="2"/>
      <c r="D6" s="2">
        <v>67</v>
      </c>
      <c r="E6" s="2">
        <v>6</v>
      </c>
      <c r="F6" s="2" t="s">
        <v>20</v>
      </c>
      <c r="G6" s="2" t="s">
        <v>18</v>
      </c>
    </row>
    <row r="7" spans="1:8" x14ac:dyDescent="0.25">
      <c r="A7" s="2">
        <v>2</v>
      </c>
      <c r="B7" s="2" t="s">
        <v>8</v>
      </c>
      <c r="C7" s="2"/>
      <c r="D7" s="2">
        <v>67</v>
      </c>
      <c r="E7" s="2">
        <v>2</v>
      </c>
      <c r="F7" s="2" t="s">
        <v>20</v>
      </c>
      <c r="G7" s="2" t="s">
        <v>18</v>
      </c>
    </row>
    <row r="8" spans="1:8" x14ac:dyDescent="0.25">
      <c r="A8" s="2">
        <v>3</v>
      </c>
      <c r="B8" s="2" t="s">
        <v>9</v>
      </c>
      <c r="C8" s="2"/>
      <c r="D8" s="2">
        <v>67</v>
      </c>
      <c r="E8" s="2">
        <v>5</v>
      </c>
      <c r="F8" s="2" t="s">
        <v>21</v>
      </c>
      <c r="G8" s="2" t="s">
        <v>18</v>
      </c>
      <c r="H8" s="1" t="s">
        <v>59</v>
      </c>
    </row>
    <row r="9" spans="1:8" x14ac:dyDescent="0.25">
      <c r="A9" s="2">
        <v>4</v>
      </c>
      <c r="B9" s="2" t="s">
        <v>10</v>
      </c>
      <c r="C9" s="2"/>
      <c r="D9" s="2">
        <v>67</v>
      </c>
      <c r="E9" s="2">
        <v>6</v>
      </c>
      <c r="F9" s="2" t="s">
        <v>21</v>
      </c>
      <c r="G9" s="2" t="s">
        <v>18</v>
      </c>
      <c r="H9" s="1" t="s">
        <v>59</v>
      </c>
    </row>
    <row r="10" spans="1:8" x14ac:dyDescent="0.25">
      <c r="A10" s="2">
        <v>5</v>
      </c>
      <c r="B10" s="2" t="s">
        <v>11</v>
      </c>
      <c r="C10" s="2"/>
      <c r="D10" s="2">
        <v>67</v>
      </c>
      <c r="E10" s="2">
        <v>7</v>
      </c>
      <c r="F10" s="2" t="s">
        <v>21</v>
      </c>
      <c r="G10" s="2" t="s">
        <v>19</v>
      </c>
    </row>
    <row r="11" spans="1:8" x14ac:dyDescent="0.25">
      <c r="A11" s="2">
        <v>6</v>
      </c>
      <c r="B11" s="2" t="s">
        <v>12</v>
      </c>
      <c r="C11" s="2"/>
      <c r="D11" s="2">
        <v>67</v>
      </c>
      <c r="E11" s="2">
        <v>5</v>
      </c>
      <c r="F11" s="2" t="s">
        <v>21</v>
      </c>
      <c r="G11" s="2" t="s">
        <v>18</v>
      </c>
      <c r="H11" s="1" t="s">
        <v>59</v>
      </c>
    </row>
    <row r="12" spans="1:8" x14ac:dyDescent="0.25">
      <c r="A12" s="2">
        <v>7</v>
      </c>
      <c r="B12" s="2" t="s">
        <v>13</v>
      </c>
      <c r="C12" s="2"/>
      <c r="D12" s="2">
        <v>54</v>
      </c>
      <c r="E12" s="2">
        <v>4</v>
      </c>
      <c r="F12" s="2" t="s">
        <v>21</v>
      </c>
      <c r="G12" s="2" t="s">
        <v>19</v>
      </c>
    </row>
    <row r="13" spans="1:8" x14ac:dyDescent="0.25">
      <c r="A13" s="2">
        <v>8</v>
      </c>
      <c r="B13" s="2" t="s">
        <v>14</v>
      </c>
      <c r="C13" s="2"/>
      <c r="D13" s="2">
        <v>67</v>
      </c>
      <c r="E13" s="2">
        <v>3</v>
      </c>
      <c r="F13" s="2" t="s">
        <v>21</v>
      </c>
      <c r="G13" s="2" t="s">
        <v>18</v>
      </c>
    </row>
    <row r="14" spans="1:8" x14ac:dyDescent="0.25">
      <c r="A14" s="2">
        <v>9</v>
      </c>
      <c r="B14" s="2" t="s">
        <v>15</v>
      </c>
      <c r="C14" s="2"/>
      <c r="D14" s="2">
        <v>54</v>
      </c>
      <c r="E14" s="2">
        <v>5</v>
      </c>
      <c r="F14" s="2" t="s">
        <v>22</v>
      </c>
      <c r="G14" s="2" t="s">
        <v>19</v>
      </c>
      <c r="H14" s="1" t="s">
        <v>59</v>
      </c>
    </row>
    <row r="15" spans="1:8" x14ac:dyDescent="0.25">
      <c r="A15" s="2">
        <v>10</v>
      </c>
      <c r="B15" s="2" t="s">
        <v>23</v>
      </c>
      <c r="C15" s="2"/>
      <c r="D15" s="2">
        <v>67</v>
      </c>
      <c r="E15" s="2">
        <v>7</v>
      </c>
      <c r="F15" s="2" t="s">
        <v>20</v>
      </c>
      <c r="G15" s="2" t="s">
        <v>18</v>
      </c>
      <c r="H15" s="1" t="s">
        <v>59</v>
      </c>
    </row>
    <row r="16" spans="1:8" x14ac:dyDescent="0.25">
      <c r="A16" s="2">
        <v>11</v>
      </c>
      <c r="B16" s="2" t="s">
        <v>24</v>
      </c>
      <c r="C16" s="2"/>
      <c r="D16" s="2">
        <v>67</v>
      </c>
      <c r="E16" s="2">
        <v>2</v>
      </c>
      <c r="F16" s="2" t="s">
        <v>21</v>
      </c>
      <c r="G16" s="2" t="s">
        <v>18</v>
      </c>
      <c r="H16" s="1" t="s">
        <v>88</v>
      </c>
    </row>
    <row r="17" spans="2:7" x14ac:dyDescent="0.25">
      <c r="B17" s="1" t="s">
        <v>251</v>
      </c>
      <c r="D17" s="1">
        <v>54</v>
      </c>
      <c r="E17" s="1">
        <v>6</v>
      </c>
      <c r="G17" s="1" t="s">
        <v>252</v>
      </c>
    </row>
    <row r="21" spans="2:7" x14ac:dyDescent="0.25">
      <c r="E21" s="592" t="s">
        <v>90</v>
      </c>
      <c r="F21" s="592"/>
      <c r="G21" s="592"/>
    </row>
    <row r="29" spans="2:7" x14ac:dyDescent="0.25">
      <c r="D29" s="1">
        <f>1800/6</f>
        <v>300</v>
      </c>
    </row>
    <row r="30" spans="2:7" x14ac:dyDescent="0.25">
      <c r="D30" s="1">
        <f>800</f>
        <v>800</v>
      </c>
    </row>
    <row r="31" spans="2:7" x14ac:dyDescent="0.25">
      <c r="D31" s="1">
        <f>D30+D29</f>
        <v>1100</v>
      </c>
    </row>
  </sheetData>
  <mergeCells count="3">
    <mergeCell ref="A1:G1"/>
    <mergeCell ref="D3:D4"/>
    <mergeCell ref="E21:G21"/>
  </mergeCells>
  <pageMargins left="0.39" right="0.26" top="0.39"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2"/>
  <sheetViews>
    <sheetView workbookViewId="0">
      <selection activeCell="D46" sqref="D46"/>
    </sheetView>
  </sheetViews>
  <sheetFormatPr defaultColWidth="8.88671875" defaultRowHeight="15.75" x14ac:dyDescent="0.25"/>
  <cols>
    <col min="1" max="1" width="5.88671875" style="1" customWidth="1"/>
    <col min="2" max="2" width="17.6640625" style="1" customWidth="1"/>
    <col min="3" max="3" width="13.5546875" style="1" customWidth="1"/>
    <col min="4" max="4" width="9.77734375" style="1" customWidth="1"/>
    <col min="5" max="5" width="5.88671875" style="1" customWidth="1"/>
    <col min="6" max="6" width="30.33203125" style="1" customWidth="1"/>
    <col min="7" max="7" width="16.6640625" style="1" bestFit="1" customWidth="1"/>
    <col min="8" max="8" width="18.6640625" style="1" customWidth="1"/>
    <col min="9" max="16384" width="8.88671875" style="1"/>
  </cols>
  <sheetData>
    <row r="1" spans="1:8" x14ac:dyDescent="0.25">
      <c r="A1" s="592" t="s">
        <v>0</v>
      </c>
      <c r="B1" s="592"/>
      <c r="C1" s="592"/>
      <c r="D1" s="592"/>
      <c r="E1" s="592"/>
      <c r="F1" s="592"/>
      <c r="G1" s="592"/>
    </row>
    <row r="2" spans="1:8" x14ac:dyDescent="0.25">
      <c r="A2" s="7"/>
      <c r="B2" s="7"/>
      <c r="C2" s="7"/>
      <c r="D2" s="7"/>
      <c r="E2" s="7"/>
      <c r="F2" s="7"/>
      <c r="G2" s="7"/>
    </row>
    <row r="3" spans="1:8" x14ac:dyDescent="0.25">
      <c r="A3" s="596" t="s">
        <v>1</v>
      </c>
      <c r="B3" s="596" t="s">
        <v>2</v>
      </c>
      <c r="C3" s="596" t="s">
        <v>3</v>
      </c>
      <c r="D3" s="595" t="s">
        <v>4</v>
      </c>
      <c r="E3" s="595" t="s">
        <v>16</v>
      </c>
      <c r="F3" s="596" t="s">
        <v>26</v>
      </c>
      <c r="G3" s="596" t="s">
        <v>17</v>
      </c>
      <c r="H3" s="2"/>
    </row>
    <row r="4" spans="1:8" x14ac:dyDescent="0.25">
      <c r="A4" s="596"/>
      <c r="B4" s="596"/>
      <c r="C4" s="596"/>
      <c r="D4" s="595"/>
      <c r="E4" s="595"/>
      <c r="F4" s="596"/>
      <c r="G4" s="596"/>
      <c r="H4" s="2"/>
    </row>
    <row r="5" spans="1:8" x14ac:dyDescent="0.25">
      <c r="A5" s="2"/>
      <c r="B5" s="2"/>
      <c r="C5" s="2"/>
      <c r="D5" s="2"/>
      <c r="E5" s="2"/>
      <c r="F5" s="2"/>
      <c r="G5" s="2"/>
      <c r="H5" s="2"/>
    </row>
    <row r="6" spans="1:8" x14ac:dyDescent="0.25">
      <c r="A6" s="2">
        <v>1</v>
      </c>
      <c r="B6" s="8" t="s">
        <v>190</v>
      </c>
      <c r="C6" s="16"/>
      <c r="D6" s="2">
        <v>67</v>
      </c>
      <c r="E6" s="2">
        <v>7</v>
      </c>
      <c r="F6" s="2" t="s">
        <v>191</v>
      </c>
      <c r="G6" s="2"/>
      <c r="H6" s="2" t="s">
        <v>417</v>
      </c>
    </row>
    <row r="7" spans="1:8" x14ac:dyDescent="0.25">
      <c r="A7" s="2">
        <v>2</v>
      </c>
      <c r="B7" s="2" t="s">
        <v>32</v>
      </c>
      <c r="C7" s="4" t="s">
        <v>47</v>
      </c>
      <c r="D7" s="2">
        <v>67</v>
      </c>
      <c r="E7" s="2">
        <v>5</v>
      </c>
      <c r="F7" s="2" t="s">
        <v>38</v>
      </c>
      <c r="G7" s="2" t="s">
        <v>37</v>
      </c>
      <c r="H7" s="2"/>
    </row>
    <row r="8" spans="1:8" x14ac:dyDescent="0.25">
      <c r="A8" s="2">
        <v>3</v>
      </c>
      <c r="B8" s="2" t="s">
        <v>33</v>
      </c>
      <c r="C8" s="4"/>
      <c r="D8" s="2">
        <v>67</v>
      </c>
      <c r="E8" s="2">
        <v>5</v>
      </c>
      <c r="F8" s="2" t="s">
        <v>38</v>
      </c>
      <c r="G8" s="2" t="s">
        <v>37</v>
      </c>
      <c r="H8" s="2"/>
    </row>
    <row r="9" spans="1:8" x14ac:dyDescent="0.25">
      <c r="A9" s="2">
        <v>4</v>
      </c>
      <c r="B9" s="2" t="s">
        <v>34</v>
      </c>
      <c r="C9" s="4"/>
      <c r="D9" s="2">
        <v>67</v>
      </c>
      <c r="E9" s="2">
        <v>5</v>
      </c>
      <c r="F9" s="2" t="s">
        <v>38</v>
      </c>
      <c r="G9" s="2" t="s">
        <v>37</v>
      </c>
      <c r="H9" s="2"/>
    </row>
    <row r="10" spans="1:8" x14ac:dyDescent="0.25">
      <c r="A10" s="2">
        <v>5</v>
      </c>
      <c r="B10" s="2" t="s">
        <v>35</v>
      </c>
      <c r="C10" s="4"/>
      <c r="D10" s="2">
        <v>67</v>
      </c>
      <c r="E10" s="2">
        <v>5</v>
      </c>
      <c r="F10" s="2" t="s">
        <v>38</v>
      </c>
      <c r="G10" s="2" t="s">
        <v>37</v>
      </c>
      <c r="H10" s="2"/>
    </row>
    <row r="11" spans="1:8" x14ac:dyDescent="0.25">
      <c r="A11" s="2">
        <v>6</v>
      </c>
      <c r="B11" s="2" t="s">
        <v>36</v>
      </c>
      <c r="C11" s="4"/>
      <c r="D11" s="2">
        <v>67</v>
      </c>
      <c r="E11" s="2">
        <v>5</v>
      </c>
      <c r="F11" s="2" t="s">
        <v>38</v>
      </c>
      <c r="G11" s="2" t="s">
        <v>37</v>
      </c>
      <c r="H11" s="2"/>
    </row>
    <row r="12" spans="1:8" x14ac:dyDescent="0.25">
      <c r="A12" s="2">
        <v>7</v>
      </c>
      <c r="B12" s="2" t="s">
        <v>31</v>
      </c>
      <c r="C12" s="4" t="s">
        <v>48</v>
      </c>
      <c r="D12" s="2">
        <v>67</v>
      </c>
      <c r="E12" s="2">
        <v>5</v>
      </c>
      <c r="F12" s="2" t="s">
        <v>38</v>
      </c>
      <c r="G12" s="2" t="s">
        <v>40</v>
      </c>
      <c r="H12" s="2"/>
    </row>
    <row r="13" spans="1:8" x14ac:dyDescent="0.25">
      <c r="A13" s="2">
        <v>8</v>
      </c>
      <c r="B13" s="2" t="s">
        <v>41</v>
      </c>
      <c r="C13" s="4" t="s">
        <v>51</v>
      </c>
      <c r="D13" s="2">
        <v>67</v>
      </c>
      <c r="E13" s="2">
        <v>2</v>
      </c>
      <c r="F13" s="2" t="s">
        <v>42</v>
      </c>
      <c r="G13" s="2"/>
      <c r="H13" s="2"/>
    </row>
    <row r="14" spans="1:8" x14ac:dyDescent="0.25">
      <c r="A14" s="2">
        <v>9</v>
      </c>
      <c r="B14" s="2" t="s">
        <v>43</v>
      </c>
      <c r="C14" s="4" t="s">
        <v>52</v>
      </c>
      <c r="D14" s="2">
        <v>67</v>
      </c>
      <c r="E14" s="2">
        <v>4</v>
      </c>
      <c r="F14" s="2" t="s">
        <v>44</v>
      </c>
      <c r="G14" s="2"/>
      <c r="H14" s="2"/>
    </row>
    <row r="15" spans="1:8" x14ac:dyDescent="0.25">
      <c r="A15" s="2">
        <v>10</v>
      </c>
      <c r="B15" s="2" t="s">
        <v>53</v>
      </c>
      <c r="C15" s="4"/>
      <c r="D15" s="2"/>
      <c r="E15" s="2"/>
      <c r="F15" s="2"/>
      <c r="G15" s="2"/>
      <c r="H15" s="2"/>
    </row>
    <row r="16" spans="1:8" x14ac:dyDescent="0.25">
      <c r="A16" s="2">
        <v>11</v>
      </c>
      <c r="B16" s="2" t="s">
        <v>54</v>
      </c>
      <c r="C16" s="4"/>
      <c r="D16" s="2"/>
      <c r="E16" s="2"/>
      <c r="F16" s="2"/>
      <c r="G16" s="2"/>
      <c r="H16" s="2"/>
    </row>
    <row r="17" spans="1:9" x14ac:dyDescent="0.25">
      <c r="A17" s="2">
        <v>12</v>
      </c>
      <c r="B17" s="12" t="s">
        <v>66</v>
      </c>
      <c r="C17" s="13" t="s">
        <v>67</v>
      </c>
      <c r="D17" s="12"/>
      <c r="E17" s="12"/>
      <c r="F17" s="12" t="s">
        <v>68</v>
      </c>
      <c r="G17" s="2"/>
      <c r="H17" s="2" t="s">
        <v>80</v>
      </c>
    </row>
    <row r="18" spans="1:9" x14ac:dyDescent="0.25">
      <c r="A18" s="2">
        <v>13</v>
      </c>
      <c r="B18" s="2" t="s">
        <v>74</v>
      </c>
      <c r="C18" s="4" t="s">
        <v>75</v>
      </c>
      <c r="D18" s="2"/>
      <c r="E18" s="2"/>
      <c r="F18" s="2" t="s">
        <v>76</v>
      </c>
      <c r="G18" s="2"/>
      <c r="H18" s="2"/>
    </row>
    <row r="19" spans="1:9" x14ac:dyDescent="0.25">
      <c r="A19" s="2">
        <v>14</v>
      </c>
      <c r="B19" s="12" t="s">
        <v>81</v>
      </c>
      <c r="C19" s="4" t="s">
        <v>82</v>
      </c>
      <c r="D19" s="2"/>
      <c r="E19" s="2"/>
      <c r="F19" s="2" t="s">
        <v>83</v>
      </c>
      <c r="G19" s="2"/>
      <c r="H19" s="2" t="s">
        <v>84</v>
      </c>
    </row>
    <row r="20" spans="1:9" x14ac:dyDescent="0.25">
      <c r="A20" s="2">
        <v>15</v>
      </c>
      <c r="B20" s="2" t="s">
        <v>85</v>
      </c>
      <c r="C20" s="4" t="s">
        <v>86</v>
      </c>
      <c r="D20" s="2"/>
      <c r="E20" s="2"/>
      <c r="F20" s="2" t="s">
        <v>87</v>
      </c>
      <c r="G20" s="2"/>
      <c r="H20" s="2"/>
    </row>
    <row r="21" spans="1:9" x14ac:dyDescent="0.25">
      <c r="A21" s="2">
        <v>16</v>
      </c>
      <c r="B21" s="12" t="s">
        <v>91</v>
      </c>
      <c r="C21" s="4" t="s">
        <v>92</v>
      </c>
      <c r="D21" s="2"/>
      <c r="E21" s="2"/>
      <c r="F21" s="2" t="s">
        <v>93</v>
      </c>
      <c r="G21" s="2"/>
      <c r="H21" s="2"/>
    </row>
    <row r="22" spans="1:9" x14ac:dyDescent="0.25">
      <c r="A22" s="2">
        <v>17</v>
      </c>
      <c r="B22" s="2" t="s">
        <v>94</v>
      </c>
      <c r="C22" s="4" t="s">
        <v>95</v>
      </c>
      <c r="D22" s="2"/>
      <c r="E22" s="2"/>
      <c r="F22" s="2" t="s">
        <v>96</v>
      </c>
      <c r="G22" s="2"/>
      <c r="H22" s="2" t="s">
        <v>97</v>
      </c>
    </row>
    <row r="23" spans="1:9" x14ac:dyDescent="0.25">
      <c r="A23" s="2">
        <v>18</v>
      </c>
      <c r="B23" s="2" t="s">
        <v>124</v>
      </c>
      <c r="C23" s="4" t="s">
        <v>125</v>
      </c>
      <c r="D23" s="2"/>
      <c r="E23" s="2"/>
      <c r="F23" s="2" t="s">
        <v>126</v>
      </c>
      <c r="G23" s="2"/>
      <c r="H23" s="2"/>
    </row>
    <row r="24" spans="1:9" x14ac:dyDescent="0.25">
      <c r="A24" s="2">
        <v>19</v>
      </c>
      <c r="B24" s="2" t="s">
        <v>173</v>
      </c>
      <c r="C24" s="4" t="s">
        <v>174</v>
      </c>
      <c r="D24" s="2"/>
      <c r="E24" s="2"/>
      <c r="F24" s="2" t="s">
        <v>175</v>
      </c>
      <c r="G24" s="2"/>
      <c r="H24" s="2"/>
    </row>
    <row r="25" spans="1:9" x14ac:dyDescent="0.25">
      <c r="A25" s="2">
        <v>20</v>
      </c>
      <c r="B25" s="12" t="s">
        <v>176</v>
      </c>
      <c r="C25" s="4" t="s">
        <v>177</v>
      </c>
      <c r="D25" s="2"/>
      <c r="E25" s="2"/>
      <c r="F25" s="2"/>
      <c r="G25" s="2"/>
      <c r="H25" s="2" t="s">
        <v>84</v>
      </c>
    </row>
    <row r="26" spans="1:9" x14ac:dyDescent="0.25">
      <c r="A26" s="2">
        <v>21</v>
      </c>
      <c r="B26" s="2" t="s">
        <v>277</v>
      </c>
      <c r="C26" s="4" t="s">
        <v>278</v>
      </c>
      <c r="D26" s="2"/>
      <c r="E26" s="2"/>
      <c r="F26" s="2" t="s">
        <v>279</v>
      </c>
      <c r="G26" s="2"/>
      <c r="H26" s="2"/>
    </row>
    <row r="27" spans="1:9" x14ac:dyDescent="0.25">
      <c r="A27" s="2">
        <v>22</v>
      </c>
      <c r="B27" s="2" t="s">
        <v>280</v>
      </c>
      <c r="C27" s="4" t="s">
        <v>281</v>
      </c>
      <c r="D27" s="2"/>
      <c r="E27" s="2"/>
      <c r="F27" s="2" t="s">
        <v>44</v>
      </c>
      <c r="G27" s="2"/>
      <c r="H27" s="2"/>
    </row>
    <row r="28" spans="1:9" x14ac:dyDescent="0.25">
      <c r="A28" s="2">
        <v>23</v>
      </c>
      <c r="B28" s="8" t="s">
        <v>292</v>
      </c>
      <c r="C28" s="4" t="s">
        <v>293</v>
      </c>
      <c r="D28" s="2"/>
      <c r="E28" s="2"/>
      <c r="F28" s="2"/>
      <c r="G28" s="594"/>
      <c r="H28" s="594"/>
    </row>
    <row r="29" spans="1:9" x14ac:dyDescent="0.25">
      <c r="A29" s="2">
        <v>24</v>
      </c>
      <c r="B29" s="8" t="s">
        <v>294</v>
      </c>
      <c r="C29" s="4" t="s">
        <v>295</v>
      </c>
      <c r="D29" s="2"/>
      <c r="E29" s="2"/>
      <c r="F29" s="2"/>
      <c r="G29" s="2"/>
      <c r="H29" s="2"/>
    </row>
    <row r="30" spans="1:9" x14ac:dyDescent="0.25">
      <c r="A30" s="2">
        <v>25</v>
      </c>
      <c r="B30" s="12" t="s">
        <v>413</v>
      </c>
      <c r="C30" s="4" t="s">
        <v>414</v>
      </c>
      <c r="D30" s="2"/>
      <c r="E30" s="2"/>
      <c r="F30" s="2" t="s">
        <v>78</v>
      </c>
      <c r="G30" s="2"/>
      <c r="H30" s="2"/>
      <c r="I30" s="1" t="s">
        <v>630</v>
      </c>
    </row>
    <row r="31" spans="1:9" x14ac:dyDescent="0.25">
      <c r="A31" s="2">
        <v>26</v>
      </c>
      <c r="B31" s="12" t="s">
        <v>631</v>
      </c>
      <c r="C31" s="4" t="s">
        <v>458</v>
      </c>
      <c r="D31" s="2"/>
      <c r="E31" s="2"/>
      <c r="F31" s="2"/>
      <c r="G31" s="2"/>
      <c r="H31" s="2" t="s">
        <v>474</v>
      </c>
    </row>
    <row r="32" spans="1:9" x14ac:dyDescent="0.25">
      <c r="A32" s="2">
        <v>27</v>
      </c>
      <c r="B32" s="32" t="s">
        <v>643</v>
      </c>
      <c r="C32" s="4" t="s">
        <v>632</v>
      </c>
      <c r="D32" s="2"/>
      <c r="E32" s="2"/>
      <c r="F32" s="2"/>
      <c r="G32" s="2">
        <v>44</v>
      </c>
      <c r="H32" s="2">
        <v>33</v>
      </c>
    </row>
    <row r="33" spans="1:8" x14ac:dyDescent="0.25">
      <c r="A33" s="2">
        <v>28</v>
      </c>
      <c r="B33" s="33" t="s">
        <v>636</v>
      </c>
      <c r="C33" s="34"/>
      <c r="D33" s="33"/>
      <c r="E33" s="2"/>
      <c r="F33" s="2"/>
      <c r="G33" s="2"/>
      <c r="H33" s="2"/>
    </row>
    <row r="34" spans="1:8" x14ac:dyDescent="0.25">
      <c r="A34" s="2">
        <v>29</v>
      </c>
      <c r="B34" s="2" t="s">
        <v>637</v>
      </c>
      <c r="C34" s="4" t="s">
        <v>638</v>
      </c>
      <c r="D34" s="2"/>
      <c r="E34" s="2"/>
      <c r="F34" s="2" t="s">
        <v>639</v>
      </c>
      <c r="G34" s="2"/>
      <c r="H34" s="2"/>
    </row>
    <row r="35" spans="1:8" x14ac:dyDescent="0.25">
      <c r="A35" s="2">
        <v>30</v>
      </c>
      <c r="B35" s="2" t="s">
        <v>640</v>
      </c>
      <c r="C35" s="4"/>
      <c r="D35" s="2"/>
      <c r="E35" s="2"/>
      <c r="F35" s="2"/>
      <c r="G35" s="2"/>
      <c r="H35" s="2"/>
    </row>
    <row r="36" spans="1:8" x14ac:dyDescent="0.25">
      <c r="A36" s="2">
        <v>31</v>
      </c>
      <c r="B36" s="2" t="s">
        <v>641</v>
      </c>
      <c r="C36" s="4" t="s">
        <v>642</v>
      </c>
      <c r="D36" s="2"/>
      <c r="E36" s="2"/>
      <c r="F36" s="2"/>
      <c r="G36" s="2"/>
      <c r="H36" s="2"/>
    </row>
    <row r="37" spans="1:8" x14ac:dyDescent="0.25">
      <c r="A37" s="2">
        <v>32</v>
      </c>
      <c r="B37" s="2" t="s">
        <v>644</v>
      </c>
      <c r="C37" s="4" t="s">
        <v>645</v>
      </c>
      <c r="D37" s="2"/>
      <c r="E37" s="2"/>
      <c r="F37" s="2" t="s">
        <v>646</v>
      </c>
      <c r="G37" s="2"/>
      <c r="H37" s="2"/>
    </row>
    <row r="38" spans="1:8" x14ac:dyDescent="0.25">
      <c r="A38" s="2">
        <v>33</v>
      </c>
      <c r="B38" s="2" t="s">
        <v>647</v>
      </c>
      <c r="C38" s="4" t="s">
        <v>648</v>
      </c>
      <c r="D38" s="2"/>
      <c r="E38" s="2"/>
      <c r="F38" s="2" t="s">
        <v>93</v>
      </c>
      <c r="G38" s="2"/>
      <c r="H38" s="2"/>
    </row>
    <row r="39" spans="1:8" x14ac:dyDescent="0.25">
      <c r="A39" s="2">
        <v>34</v>
      </c>
      <c r="B39" s="2" t="s">
        <v>657</v>
      </c>
      <c r="C39" s="4" t="s">
        <v>667</v>
      </c>
      <c r="D39" s="2"/>
      <c r="E39" s="2"/>
      <c r="F39" s="2"/>
      <c r="G39" s="2"/>
      <c r="H39" s="2"/>
    </row>
    <row r="40" spans="1:8" x14ac:dyDescent="0.25">
      <c r="A40" s="33">
        <v>35</v>
      </c>
      <c r="B40" s="33" t="s">
        <v>665</v>
      </c>
      <c r="C40" s="14" t="s">
        <v>666</v>
      </c>
      <c r="E40" s="2"/>
      <c r="F40" s="2" t="s">
        <v>670</v>
      </c>
      <c r="G40" s="2"/>
      <c r="H40" s="2"/>
    </row>
    <row r="41" spans="1:8" x14ac:dyDescent="0.25">
      <c r="A41" s="2">
        <v>36</v>
      </c>
      <c r="B41" s="2" t="s">
        <v>668</v>
      </c>
      <c r="C41" s="4" t="s">
        <v>669</v>
      </c>
      <c r="D41" s="2"/>
      <c r="E41" s="2"/>
      <c r="F41" s="2" t="s">
        <v>671</v>
      </c>
      <c r="G41" s="2"/>
      <c r="H41" s="2"/>
    </row>
    <row r="42" spans="1:8" x14ac:dyDescent="0.25">
      <c r="A42" s="2">
        <v>37</v>
      </c>
      <c r="B42" s="2" t="s">
        <v>672</v>
      </c>
      <c r="C42" s="4" t="s">
        <v>673</v>
      </c>
      <c r="D42" s="2"/>
      <c r="E42" s="2"/>
      <c r="F42" s="2" t="s">
        <v>671</v>
      </c>
      <c r="G42" s="2"/>
      <c r="H42" s="2"/>
    </row>
    <row r="43" spans="1:8" x14ac:dyDescent="0.25">
      <c r="A43" s="2">
        <v>38</v>
      </c>
      <c r="B43" s="2" t="s">
        <v>685</v>
      </c>
      <c r="C43" s="4" t="s">
        <v>686</v>
      </c>
      <c r="D43" s="2"/>
      <c r="E43" s="2"/>
      <c r="F43" s="2" t="s">
        <v>687</v>
      </c>
      <c r="G43" s="2"/>
      <c r="H43" s="2"/>
    </row>
    <row r="44" spans="1:8" x14ac:dyDescent="0.25">
      <c r="A44" s="2">
        <v>39</v>
      </c>
      <c r="B44" s="2"/>
      <c r="C44" s="4"/>
      <c r="D44" s="2"/>
      <c r="E44" s="2"/>
      <c r="F44" s="2"/>
      <c r="G44" s="2"/>
      <c r="H44" s="2"/>
    </row>
    <row r="45" spans="1:8" x14ac:dyDescent="0.25">
      <c r="A45" s="2">
        <v>40</v>
      </c>
      <c r="B45" s="2"/>
      <c r="C45" s="4"/>
      <c r="D45" s="2"/>
      <c r="E45" s="2"/>
      <c r="F45" s="2"/>
      <c r="G45" s="2"/>
      <c r="H45" s="2"/>
    </row>
    <row r="46" spans="1:8" x14ac:dyDescent="0.25">
      <c r="A46" s="2">
        <v>41</v>
      </c>
      <c r="B46" s="2"/>
      <c r="C46" s="4"/>
      <c r="D46" s="2"/>
      <c r="E46" s="2"/>
      <c r="F46" s="2"/>
      <c r="G46" s="2"/>
      <c r="H46" s="2"/>
    </row>
    <row r="47" spans="1:8" x14ac:dyDescent="0.25">
      <c r="A47" s="2"/>
      <c r="B47" s="2"/>
      <c r="C47" s="2"/>
      <c r="D47" s="2"/>
      <c r="E47" s="2"/>
      <c r="F47" s="2"/>
      <c r="G47" s="2"/>
      <c r="H47" s="2"/>
    </row>
    <row r="48" spans="1:8" x14ac:dyDescent="0.25">
      <c r="A48" s="2"/>
      <c r="B48" s="2"/>
      <c r="C48" s="2"/>
      <c r="D48" s="2"/>
      <c r="E48" s="2"/>
      <c r="F48" s="2"/>
      <c r="G48" s="2"/>
      <c r="H48" s="2"/>
    </row>
    <row r="49" spans="1:8" x14ac:dyDescent="0.25">
      <c r="A49" s="2"/>
      <c r="B49" s="2"/>
      <c r="C49" s="2"/>
      <c r="D49" s="2"/>
      <c r="E49" s="2"/>
      <c r="F49" s="2"/>
      <c r="G49" s="2"/>
      <c r="H49" s="2"/>
    </row>
    <row r="50" spans="1:8" x14ac:dyDescent="0.25">
      <c r="A50" s="2"/>
      <c r="B50" s="2"/>
      <c r="C50" s="2"/>
      <c r="D50" s="2"/>
      <c r="E50" s="2"/>
      <c r="F50" s="2"/>
      <c r="G50" s="2"/>
      <c r="H50" s="2"/>
    </row>
    <row r="51" spans="1:8" x14ac:dyDescent="0.25">
      <c r="A51" s="2"/>
      <c r="B51" s="2"/>
      <c r="C51" s="2"/>
      <c r="D51" s="2"/>
      <c r="E51" s="2"/>
      <c r="F51" s="2"/>
      <c r="G51" s="2"/>
      <c r="H51" s="2"/>
    </row>
    <row r="52" spans="1:8" x14ac:dyDescent="0.25">
      <c r="A52" s="2"/>
      <c r="B52" s="2"/>
      <c r="C52" s="2"/>
      <c r="D52" s="2"/>
      <c r="E52" s="2"/>
      <c r="F52" s="2"/>
      <c r="G52" s="2"/>
      <c r="H52" s="2"/>
    </row>
  </sheetData>
  <mergeCells count="9">
    <mergeCell ref="G28:H28"/>
    <mergeCell ref="A1:G1"/>
    <mergeCell ref="D3:D4"/>
    <mergeCell ref="A3:A4"/>
    <mergeCell ref="B3:B4"/>
    <mergeCell ref="C3:C4"/>
    <mergeCell ref="E3:E4"/>
    <mergeCell ref="F3:F4"/>
    <mergeCell ref="G3:G4"/>
  </mergeCells>
  <pageMargins left="0.39" right="0.26" top="0.39"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302"/>
  <sheetViews>
    <sheetView topLeftCell="B287" workbookViewId="0">
      <selection activeCell="I301" sqref="I301:I302"/>
    </sheetView>
  </sheetViews>
  <sheetFormatPr defaultColWidth="8.88671875" defaultRowHeight="15.75" x14ac:dyDescent="0.25"/>
  <cols>
    <col min="1" max="1" width="4.33203125" style="1" customWidth="1"/>
    <col min="2" max="2" width="7" style="1" customWidth="1"/>
    <col min="3" max="3" width="24.5546875" style="1" customWidth="1"/>
    <col min="4" max="4" width="14.77734375" style="1" customWidth="1"/>
    <col min="5" max="5" width="13.109375" style="1" customWidth="1"/>
    <col min="6" max="6" width="25.33203125" style="1" customWidth="1"/>
    <col min="7" max="7" width="19.44140625" style="1" customWidth="1"/>
    <col min="8" max="8" width="42.5546875" style="1" customWidth="1"/>
    <col min="9" max="9" width="44.77734375" style="1" customWidth="1"/>
    <col min="10" max="10" width="5.33203125" style="1" hidden="1" customWidth="1"/>
    <col min="11" max="11" width="0.109375" style="1" hidden="1" customWidth="1"/>
    <col min="12" max="12" width="1.109375" style="1" hidden="1" customWidth="1"/>
    <col min="13" max="13" width="16.33203125" style="1" customWidth="1"/>
    <col min="14" max="14" width="22.6640625" style="1" customWidth="1"/>
    <col min="15" max="17" width="8.88671875" style="1" customWidth="1"/>
    <col min="18" max="16384" width="8.88671875" style="1"/>
  </cols>
  <sheetData>
    <row r="2" spans="1:14" x14ac:dyDescent="0.25">
      <c r="B2" s="48" t="s">
        <v>886</v>
      </c>
      <c r="C2" s="48"/>
      <c r="D2" s="48"/>
      <c r="E2" s="48"/>
      <c r="F2" s="48"/>
      <c r="G2" s="48"/>
      <c r="H2" s="48"/>
      <c r="I2" s="48"/>
      <c r="J2" s="48"/>
      <c r="K2" s="48"/>
    </row>
    <row r="3" spans="1:14" x14ac:dyDescent="0.25">
      <c r="A3" s="44"/>
      <c r="B3" s="44"/>
      <c r="C3" s="44"/>
      <c r="D3" s="44"/>
      <c r="E3" s="44"/>
      <c r="F3" s="44"/>
      <c r="G3" s="44"/>
      <c r="H3" s="44"/>
      <c r="I3" s="44"/>
      <c r="J3" s="44"/>
      <c r="K3" s="44"/>
      <c r="L3" s="44"/>
      <c r="M3" s="44"/>
      <c r="N3" s="44"/>
    </row>
    <row r="4" spans="1:14" hidden="1" x14ac:dyDescent="0.25">
      <c r="A4" s="596" t="s">
        <v>717</v>
      </c>
      <c r="B4" s="596"/>
      <c r="C4" s="596"/>
      <c r="D4" s="596"/>
      <c r="E4" s="596"/>
      <c r="F4" s="596"/>
      <c r="G4" s="596"/>
      <c r="H4" s="596"/>
      <c r="I4" s="596"/>
      <c r="J4" s="596"/>
      <c r="K4" s="596"/>
      <c r="L4" s="596" t="s">
        <v>718</v>
      </c>
      <c r="M4" s="596"/>
      <c r="N4" s="596"/>
    </row>
    <row r="5" spans="1:14" ht="15.75" customHeight="1" x14ac:dyDescent="0.25">
      <c r="A5" s="595" t="s">
        <v>1</v>
      </c>
      <c r="B5" s="600" t="s">
        <v>127</v>
      </c>
      <c r="C5" s="597" t="s">
        <v>128</v>
      </c>
      <c r="D5" s="597" t="s">
        <v>129</v>
      </c>
      <c r="E5" s="597" t="s">
        <v>884</v>
      </c>
      <c r="F5" s="597" t="s">
        <v>885</v>
      </c>
      <c r="G5" s="597" t="s">
        <v>770</v>
      </c>
      <c r="H5" s="596" t="s">
        <v>131</v>
      </c>
      <c r="I5" s="596"/>
      <c r="J5" s="595" t="s">
        <v>132</v>
      </c>
      <c r="K5" s="595" t="s">
        <v>16</v>
      </c>
      <c r="L5" s="597" t="s">
        <v>1</v>
      </c>
      <c r="M5" s="597" t="s">
        <v>711</v>
      </c>
      <c r="N5" s="597" t="s">
        <v>712</v>
      </c>
    </row>
    <row r="6" spans="1:14" ht="31.5" customHeight="1" x14ac:dyDescent="0.25">
      <c r="A6" s="595"/>
      <c r="B6" s="601"/>
      <c r="C6" s="598"/>
      <c r="D6" s="598"/>
      <c r="E6" s="598"/>
      <c r="F6" s="598"/>
      <c r="G6" s="598"/>
      <c r="H6" s="595" t="s">
        <v>133</v>
      </c>
      <c r="I6" s="595" t="s">
        <v>134</v>
      </c>
      <c r="J6" s="595"/>
      <c r="K6" s="595"/>
      <c r="L6" s="598"/>
      <c r="M6" s="598"/>
      <c r="N6" s="598"/>
    </row>
    <row r="7" spans="1:14" x14ac:dyDescent="0.25">
      <c r="A7" s="595"/>
      <c r="B7" s="602"/>
      <c r="C7" s="598"/>
      <c r="D7" s="598"/>
      <c r="E7" s="598"/>
      <c r="F7" s="598"/>
      <c r="G7" s="598"/>
      <c r="H7" s="595"/>
      <c r="I7" s="595"/>
      <c r="J7" s="595"/>
      <c r="K7" s="595"/>
      <c r="L7" s="599"/>
      <c r="M7" s="599"/>
      <c r="N7" s="599"/>
    </row>
    <row r="8" spans="1:14" ht="31.5" x14ac:dyDescent="0.25">
      <c r="A8" s="42"/>
      <c r="B8" s="42" t="s">
        <v>73</v>
      </c>
      <c r="C8" s="599"/>
      <c r="D8" s="599"/>
      <c r="E8" s="599"/>
      <c r="F8" s="599"/>
      <c r="G8" s="599"/>
      <c r="H8" s="42"/>
      <c r="I8" s="42"/>
      <c r="J8" s="42"/>
      <c r="K8" s="42"/>
      <c r="L8" s="42"/>
      <c r="M8" s="42"/>
      <c r="N8" s="42"/>
    </row>
    <row r="9" spans="1:14" x14ac:dyDescent="0.25">
      <c r="A9" s="41">
        <v>1</v>
      </c>
      <c r="B9" s="43" t="s">
        <v>167</v>
      </c>
      <c r="C9" s="45" t="s">
        <v>29</v>
      </c>
      <c r="D9" s="4">
        <v>122037342</v>
      </c>
      <c r="E9" s="4" t="s">
        <v>835</v>
      </c>
      <c r="F9" s="4" t="s">
        <v>836</v>
      </c>
      <c r="G9" s="2" t="s">
        <v>775</v>
      </c>
      <c r="H9" s="2" t="s">
        <v>136</v>
      </c>
      <c r="I9" s="2"/>
      <c r="J9" s="2">
        <v>54</v>
      </c>
      <c r="K9" s="2"/>
      <c r="L9" s="2">
        <v>1</v>
      </c>
      <c r="M9" s="2" t="s">
        <v>708</v>
      </c>
      <c r="N9" s="2" t="s">
        <v>671</v>
      </c>
    </row>
    <row r="10" spans="1:14" hidden="1" x14ac:dyDescent="0.25">
      <c r="A10" s="41"/>
      <c r="B10" s="43" t="s">
        <v>137</v>
      </c>
      <c r="C10" s="45" t="s">
        <v>138</v>
      </c>
      <c r="D10" s="4"/>
      <c r="E10" s="4"/>
      <c r="F10" s="4"/>
      <c r="G10" s="2" t="s">
        <v>775</v>
      </c>
      <c r="H10" s="2"/>
      <c r="I10" s="2"/>
      <c r="J10" s="2"/>
      <c r="K10" s="2"/>
      <c r="L10" s="2"/>
      <c r="M10" s="2" t="s">
        <v>672</v>
      </c>
      <c r="N10" s="2"/>
    </row>
    <row r="11" spans="1:14" hidden="1" x14ac:dyDescent="0.25">
      <c r="A11" s="41"/>
      <c r="B11" s="43" t="s">
        <v>139</v>
      </c>
      <c r="C11" s="45" t="s">
        <v>140</v>
      </c>
      <c r="D11" s="4"/>
      <c r="E11" s="4"/>
      <c r="F11" s="4"/>
      <c r="G11" s="2" t="s">
        <v>775</v>
      </c>
      <c r="H11" s="2"/>
      <c r="I11" s="2"/>
      <c r="J11" s="2"/>
      <c r="K11" s="2"/>
      <c r="L11" s="2"/>
      <c r="M11" s="2" t="s">
        <v>685</v>
      </c>
      <c r="N11" s="2"/>
    </row>
    <row r="12" spans="1:14" x14ac:dyDescent="0.25">
      <c r="A12" s="41">
        <v>2</v>
      </c>
      <c r="B12" s="43" t="s">
        <v>167</v>
      </c>
      <c r="C12" s="45" t="s">
        <v>56</v>
      </c>
      <c r="D12" s="4">
        <v>113410058</v>
      </c>
      <c r="E12" s="4" t="s">
        <v>837</v>
      </c>
      <c r="F12" s="4" t="s">
        <v>838</v>
      </c>
      <c r="G12" s="2" t="s">
        <v>775</v>
      </c>
      <c r="H12" s="2" t="s">
        <v>141</v>
      </c>
      <c r="I12" s="2"/>
      <c r="J12" s="2">
        <v>54</v>
      </c>
      <c r="K12" s="2">
        <v>2</v>
      </c>
      <c r="L12" s="2">
        <v>2</v>
      </c>
      <c r="M12" s="2" t="s">
        <v>709</v>
      </c>
      <c r="N12" s="2" t="s">
        <v>671</v>
      </c>
    </row>
    <row r="13" spans="1:14" hidden="1" x14ac:dyDescent="0.25">
      <c r="A13" s="41"/>
      <c r="B13" s="43" t="s">
        <v>142</v>
      </c>
      <c r="C13" s="45" t="s">
        <v>143</v>
      </c>
      <c r="D13" s="4"/>
      <c r="E13" s="4"/>
      <c r="F13" s="4"/>
      <c r="G13" s="2" t="s">
        <v>775</v>
      </c>
      <c r="H13" s="2"/>
      <c r="I13" s="2"/>
      <c r="J13" s="2"/>
      <c r="K13" s="2"/>
      <c r="L13" s="2">
        <v>3</v>
      </c>
      <c r="M13" s="2"/>
      <c r="N13" s="2"/>
    </row>
    <row r="14" spans="1:14" hidden="1" x14ac:dyDescent="0.25">
      <c r="A14" s="41"/>
      <c r="B14" s="43" t="s">
        <v>145</v>
      </c>
      <c r="C14" s="45" t="s">
        <v>144</v>
      </c>
      <c r="D14" s="4"/>
      <c r="E14" s="4"/>
      <c r="F14" s="4"/>
      <c r="G14" s="2" t="s">
        <v>775</v>
      </c>
      <c r="H14" s="2"/>
      <c r="I14" s="2"/>
      <c r="J14" s="2"/>
      <c r="K14" s="2"/>
      <c r="L14" s="2"/>
      <c r="M14" s="2"/>
      <c r="N14" s="2"/>
    </row>
    <row r="15" spans="1:14" hidden="1" x14ac:dyDescent="0.25">
      <c r="A15" s="41"/>
      <c r="B15" s="43" t="s">
        <v>137</v>
      </c>
      <c r="C15" s="45" t="s">
        <v>143</v>
      </c>
      <c r="D15" s="4"/>
      <c r="E15" s="4"/>
      <c r="F15" s="4"/>
      <c r="G15" s="2" t="s">
        <v>775</v>
      </c>
      <c r="H15" s="2"/>
      <c r="I15" s="2"/>
      <c r="J15" s="2"/>
      <c r="K15" s="2"/>
      <c r="L15" s="2"/>
      <c r="M15" s="2"/>
      <c r="N15" s="2"/>
    </row>
    <row r="16" spans="1:14" hidden="1" x14ac:dyDescent="0.25">
      <c r="A16" s="41"/>
      <c r="B16" s="43" t="s">
        <v>139</v>
      </c>
      <c r="C16" s="45" t="s">
        <v>146</v>
      </c>
      <c r="D16" s="4"/>
      <c r="E16" s="4"/>
      <c r="F16" s="4"/>
      <c r="G16" s="2" t="s">
        <v>775</v>
      </c>
      <c r="H16" s="2"/>
      <c r="I16" s="2"/>
      <c r="J16" s="2"/>
      <c r="K16" s="2"/>
      <c r="L16" s="2">
        <v>4</v>
      </c>
      <c r="M16" s="2"/>
      <c r="N16" s="2"/>
    </row>
    <row r="17" spans="1:14" hidden="1" x14ac:dyDescent="0.25">
      <c r="A17" s="41"/>
      <c r="B17" s="43" t="s">
        <v>139</v>
      </c>
      <c r="C17" s="45" t="s">
        <v>147</v>
      </c>
      <c r="D17" s="4"/>
      <c r="E17" s="4"/>
      <c r="F17" s="4"/>
      <c r="G17" s="2" t="s">
        <v>775</v>
      </c>
      <c r="H17" s="2"/>
      <c r="I17" s="2"/>
      <c r="J17" s="2"/>
      <c r="K17" s="2"/>
      <c r="L17" s="2">
        <v>5</v>
      </c>
      <c r="M17" s="2"/>
      <c r="N17" s="2"/>
    </row>
    <row r="18" spans="1:14" x14ac:dyDescent="0.25">
      <c r="A18" s="41">
        <v>3</v>
      </c>
      <c r="B18" s="43" t="s">
        <v>167</v>
      </c>
      <c r="C18" s="45" t="s">
        <v>63</v>
      </c>
      <c r="D18" s="4" t="s">
        <v>163</v>
      </c>
      <c r="E18" s="4" t="s">
        <v>839</v>
      </c>
      <c r="F18" s="4" t="s">
        <v>772</v>
      </c>
      <c r="G18" s="2" t="s">
        <v>775</v>
      </c>
      <c r="H18" s="2" t="s">
        <v>149</v>
      </c>
      <c r="I18" s="2"/>
      <c r="J18" s="2">
        <v>54</v>
      </c>
      <c r="K18" s="2">
        <v>3</v>
      </c>
      <c r="L18" s="2">
        <v>3</v>
      </c>
      <c r="M18" s="2" t="s">
        <v>710</v>
      </c>
      <c r="N18" s="2" t="s">
        <v>713</v>
      </c>
    </row>
    <row r="19" spans="1:14" hidden="1" x14ac:dyDescent="0.25">
      <c r="A19" s="41"/>
      <c r="B19" s="43" t="s">
        <v>150</v>
      </c>
      <c r="C19" s="45" t="s">
        <v>151</v>
      </c>
      <c r="D19" s="4"/>
      <c r="E19" s="4"/>
      <c r="F19" s="4"/>
      <c r="G19" s="2" t="s">
        <v>775</v>
      </c>
      <c r="H19" s="2"/>
      <c r="I19" s="2"/>
      <c r="J19" s="2"/>
      <c r="K19" s="2"/>
      <c r="L19" s="2"/>
      <c r="M19" s="2"/>
      <c r="N19" s="2"/>
    </row>
    <row r="20" spans="1:14" hidden="1" x14ac:dyDescent="0.25">
      <c r="A20" s="41"/>
      <c r="B20" s="43" t="s">
        <v>139</v>
      </c>
      <c r="C20" s="45" t="s">
        <v>152</v>
      </c>
      <c r="D20" s="4"/>
      <c r="E20" s="4"/>
      <c r="F20" s="4"/>
      <c r="G20" s="2" t="s">
        <v>775</v>
      </c>
      <c r="H20" s="2"/>
      <c r="I20" s="2"/>
      <c r="J20" s="2"/>
      <c r="K20" s="2"/>
      <c r="L20" s="2">
        <v>6</v>
      </c>
      <c r="M20" s="2"/>
      <c r="N20" s="2"/>
    </row>
    <row r="21" spans="1:14" hidden="1" x14ac:dyDescent="0.25">
      <c r="A21" s="41"/>
      <c r="B21" s="43" t="s">
        <v>139</v>
      </c>
      <c r="C21" s="45" t="s">
        <v>153</v>
      </c>
      <c r="D21" s="4"/>
      <c r="E21" s="4"/>
      <c r="F21" s="4"/>
      <c r="G21" s="2" t="s">
        <v>775</v>
      </c>
      <c r="H21" s="2"/>
      <c r="I21" s="2"/>
      <c r="J21" s="2"/>
      <c r="K21" s="2"/>
      <c r="L21" s="2">
        <v>7</v>
      </c>
      <c r="M21" s="2"/>
      <c r="N21" s="2"/>
    </row>
    <row r="22" spans="1:14" x14ac:dyDescent="0.25">
      <c r="A22" s="41">
        <v>4</v>
      </c>
      <c r="B22" s="43" t="s">
        <v>167</v>
      </c>
      <c r="C22" s="45" t="s">
        <v>27</v>
      </c>
      <c r="D22" s="4">
        <v>168346756</v>
      </c>
      <c r="E22" s="4" t="s">
        <v>840</v>
      </c>
      <c r="F22" s="4" t="s">
        <v>787</v>
      </c>
      <c r="G22" s="2" t="s">
        <v>775</v>
      </c>
      <c r="H22" s="2" t="s">
        <v>155</v>
      </c>
      <c r="I22" s="2"/>
      <c r="J22" s="2">
        <v>67</v>
      </c>
      <c r="K22" s="2"/>
      <c r="L22" s="2">
        <v>4</v>
      </c>
      <c r="M22" s="2" t="s">
        <v>714</v>
      </c>
      <c r="N22" s="2" t="s">
        <v>716</v>
      </c>
    </row>
    <row r="23" spans="1:14" hidden="1" x14ac:dyDescent="0.25">
      <c r="A23" s="41"/>
      <c r="B23" s="43" t="s">
        <v>137</v>
      </c>
      <c r="C23" s="45" t="s">
        <v>156</v>
      </c>
      <c r="D23" s="4"/>
      <c r="E23" s="4"/>
      <c r="F23" s="4"/>
      <c r="G23" s="2" t="s">
        <v>775</v>
      </c>
      <c r="H23" s="2"/>
      <c r="I23" s="2"/>
      <c r="J23" s="2"/>
      <c r="K23" s="2"/>
      <c r="L23" s="2"/>
      <c r="M23" s="2"/>
      <c r="N23" s="2"/>
    </row>
    <row r="24" spans="1:14" hidden="1" x14ac:dyDescent="0.25">
      <c r="A24" s="41"/>
      <c r="B24" s="43" t="s">
        <v>139</v>
      </c>
      <c r="C24" s="45" t="s">
        <v>157</v>
      </c>
      <c r="D24" s="4"/>
      <c r="E24" s="4"/>
      <c r="F24" s="4"/>
      <c r="G24" s="2" t="s">
        <v>775</v>
      </c>
      <c r="H24" s="2"/>
      <c r="I24" s="2"/>
      <c r="J24" s="2"/>
      <c r="K24" s="2"/>
      <c r="L24" s="2"/>
      <c r="M24" s="2"/>
      <c r="N24" s="2"/>
    </row>
    <row r="25" spans="1:14" x14ac:dyDescent="0.25">
      <c r="A25" s="41">
        <v>5</v>
      </c>
      <c r="B25" s="43" t="s">
        <v>167</v>
      </c>
      <c r="C25" s="45" t="s">
        <v>70</v>
      </c>
      <c r="D25" s="4" t="s">
        <v>164</v>
      </c>
      <c r="E25" s="4" t="s">
        <v>841</v>
      </c>
      <c r="F25" s="4" t="s">
        <v>778</v>
      </c>
      <c r="G25" s="2" t="s">
        <v>775</v>
      </c>
      <c r="H25" s="2" t="s">
        <v>159</v>
      </c>
      <c r="I25" s="2"/>
      <c r="J25" s="2">
        <v>54</v>
      </c>
      <c r="K25" s="2">
        <v>5</v>
      </c>
      <c r="L25" s="2">
        <v>5</v>
      </c>
      <c r="M25" s="2" t="s">
        <v>715</v>
      </c>
      <c r="N25" s="2" t="s">
        <v>716</v>
      </c>
    </row>
    <row r="26" spans="1:14" hidden="1" x14ac:dyDescent="0.25">
      <c r="A26" s="41"/>
      <c r="B26" s="43" t="s">
        <v>137</v>
      </c>
      <c r="C26" s="45" t="s">
        <v>162</v>
      </c>
      <c r="D26" s="4"/>
      <c r="E26" s="4"/>
      <c r="F26" s="4"/>
      <c r="G26" s="2" t="s">
        <v>775</v>
      </c>
      <c r="H26" s="2"/>
      <c r="I26" s="2"/>
      <c r="J26" s="2"/>
      <c r="K26" s="2"/>
      <c r="L26" s="2">
        <v>6</v>
      </c>
      <c r="M26" s="2" t="s">
        <v>715</v>
      </c>
      <c r="N26" s="2" t="s">
        <v>716</v>
      </c>
    </row>
    <row r="27" spans="1:14" hidden="1" x14ac:dyDescent="0.25">
      <c r="A27" s="41"/>
      <c r="B27" s="43" t="s">
        <v>139</v>
      </c>
      <c r="C27" s="45" t="s">
        <v>165</v>
      </c>
      <c r="D27" s="4"/>
      <c r="E27" s="4"/>
      <c r="F27" s="4"/>
      <c r="G27" s="2" t="s">
        <v>775</v>
      </c>
      <c r="H27" s="2"/>
      <c r="I27" s="2"/>
      <c r="J27" s="2"/>
      <c r="K27" s="2"/>
      <c r="L27" s="2"/>
      <c r="M27" s="2"/>
      <c r="N27" s="2"/>
    </row>
    <row r="28" spans="1:14" hidden="1" x14ac:dyDescent="0.25">
      <c r="A28" s="41"/>
      <c r="B28" s="43" t="s">
        <v>139</v>
      </c>
      <c r="C28" s="45" t="s">
        <v>166</v>
      </c>
      <c r="D28" s="4"/>
      <c r="E28" s="4"/>
      <c r="F28" s="4"/>
      <c r="G28" s="2" t="s">
        <v>775</v>
      </c>
      <c r="H28" s="2"/>
      <c r="I28" s="2"/>
      <c r="J28" s="2"/>
      <c r="K28" s="2"/>
      <c r="L28" s="2">
        <v>10</v>
      </c>
      <c r="M28" s="2"/>
      <c r="N28" s="2"/>
    </row>
    <row r="29" spans="1:14" x14ac:dyDescent="0.25">
      <c r="A29" s="41">
        <v>6</v>
      </c>
      <c r="B29" s="43" t="s">
        <v>167</v>
      </c>
      <c r="C29" s="45" t="s">
        <v>117</v>
      </c>
      <c r="D29" s="4" t="s">
        <v>168</v>
      </c>
      <c r="E29" s="4" t="s">
        <v>806</v>
      </c>
      <c r="F29" s="4" t="s">
        <v>772</v>
      </c>
      <c r="G29" s="2" t="s">
        <v>775</v>
      </c>
      <c r="H29" s="2" t="s">
        <v>169</v>
      </c>
      <c r="I29" s="2"/>
      <c r="J29" s="2">
        <v>54</v>
      </c>
      <c r="K29" s="2">
        <v>3</v>
      </c>
      <c r="L29" s="2">
        <v>6</v>
      </c>
      <c r="M29" s="2" t="s">
        <v>768</v>
      </c>
      <c r="N29" s="2" t="s">
        <v>769</v>
      </c>
    </row>
    <row r="30" spans="1:14" hidden="1" x14ac:dyDescent="0.25">
      <c r="A30" s="41"/>
      <c r="B30" s="43" t="s">
        <v>137</v>
      </c>
      <c r="C30" s="45" t="s">
        <v>194</v>
      </c>
      <c r="D30" s="4"/>
      <c r="E30" s="4"/>
      <c r="F30" s="4" t="s">
        <v>772</v>
      </c>
      <c r="G30" s="2" t="s">
        <v>775</v>
      </c>
      <c r="H30" s="2"/>
      <c r="I30" s="2"/>
      <c r="J30" s="2"/>
      <c r="K30" s="2"/>
      <c r="L30" s="2"/>
      <c r="M30" s="2"/>
      <c r="N30" s="2"/>
    </row>
    <row r="31" spans="1:14" hidden="1" x14ac:dyDescent="0.25">
      <c r="A31" s="41"/>
      <c r="B31" s="43" t="s">
        <v>139</v>
      </c>
      <c r="C31" s="45" t="s">
        <v>195</v>
      </c>
      <c r="D31" s="4"/>
      <c r="E31" s="4"/>
      <c r="F31" s="4" t="s">
        <v>772</v>
      </c>
      <c r="G31" s="2" t="s">
        <v>775</v>
      </c>
      <c r="H31" s="2"/>
      <c r="I31" s="2"/>
      <c r="J31" s="2"/>
      <c r="K31" s="2"/>
      <c r="L31" s="2"/>
      <c r="M31" s="2"/>
      <c r="N31" s="2"/>
    </row>
    <row r="32" spans="1:14" hidden="1" x14ac:dyDescent="0.25">
      <c r="A32" s="41"/>
      <c r="B32" s="43" t="s">
        <v>139</v>
      </c>
      <c r="C32" s="45" t="s">
        <v>196</v>
      </c>
      <c r="D32" s="4"/>
      <c r="E32" s="4"/>
      <c r="F32" s="4" t="s">
        <v>772</v>
      </c>
      <c r="G32" s="2" t="s">
        <v>775</v>
      </c>
      <c r="H32" s="2"/>
      <c r="I32" s="2"/>
      <c r="J32" s="2"/>
      <c r="K32" s="2"/>
      <c r="L32" s="2"/>
      <c r="M32" s="2"/>
      <c r="N32" s="2"/>
    </row>
    <row r="33" spans="1:14" x14ac:dyDescent="0.25">
      <c r="A33" s="41">
        <v>7</v>
      </c>
      <c r="B33" s="43" t="s">
        <v>167</v>
      </c>
      <c r="C33" s="45" t="s">
        <v>121</v>
      </c>
      <c r="D33" s="4" t="s">
        <v>197</v>
      </c>
      <c r="E33" s="4" t="s">
        <v>842</v>
      </c>
      <c r="F33" s="4" t="s">
        <v>772</v>
      </c>
      <c r="G33" s="2" t="s">
        <v>775</v>
      </c>
      <c r="H33" s="2"/>
      <c r="I33" s="2" t="s">
        <v>198</v>
      </c>
      <c r="J33" s="2">
        <v>54</v>
      </c>
      <c r="K33" s="2">
        <v>3</v>
      </c>
      <c r="L33" s="2">
        <v>8</v>
      </c>
      <c r="M33" s="2"/>
      <c r="N33" s="2"/>
    </row>
    <row r="34" spans="1:14" hidden="1" x14ac:dyDescent="0.25">
      <c r="A34" s="41"/>
      <c r="B34" s="43" t="s">
        <v>137</v>
      </c>
      <c r="C34" s="45" t="s">
        <v>199</v>
      </c>
      <c r="D34" s="4"/>
      <c r="E34" s="4"/>
      <c r="F34" s="4" t="s">
        <v>772</v>
      </c>
      <c r="G34" s="2" t="s">
        <v>775</v>
      </c>
      <c r="H34" s="2"/>
      <c r="I34" s="2"/>
      <c r="J34" s="2"/>
      <c r="K34" s="2"/>
      <c r="L34" s="2"/>
      <c r="M34" s="2"/>
      <c r="N34" s="2"/>
    </row>
    <row r="35" spans="1:14" hidden="1" x14ac:dyDescent="0.25">
      <c r="A35" s="41"/>
      <c r="B35" s="43" t="s">
        <v>139</v>
      </c>
      <c r="C35" s="45" t="s">
        <v>200</v>
      </c>
      <c r="D35" s="4"/>
      <c r="E35" s="4"/>
      <c r="F35" s="4" t="s">
        <v>772</v>
      </c>
      <c r="G35" s="2" t="s">
        <v>775</v>
      </c>
      <c r="H35" s="2"/>
      <c r="I35" s="2"/>
      <c r="J35" s="2"/>
      <c r="K35" s="2"/>
      <c r="L35" s="2"/>
      <c r="M35" s="2"/>
      <c r="N35" s="2"/>
    </row>
    <row r="36" spans="1:14" hidden="1" x14ac:dyDescent="0.25">
      <c r="A36" s="41"/>
      <c r="B36" s="43" t="s">
        <v>139</v>
      </c>
      <c r="C36" s="45" t="s">
        <v>201</v>
      </c>
      <c r="D36" s="4"/>
      <c r="E36" s="4"/>
      <c r="F36" s="4" t="s">
        <v>772</v>
      </c>
      <c r="G36" s="2" t="s">
        <v>775</v>
      </c>
      <c r="H36" s="2"/>
      <c r="I36" s="2"/>
      <c r="J36" s="2"/>
      <c r="K36" s="2"/>
      <c r="L36" s="2"/>
      <c r="M36" s="2"/>
      <c r="N36" s="2"/>
    </row>
    <row r="37" spans="1:14" x14ac:dyDescent="0.25">
      <c r="A37" s="41">
        <v>8</v>
      </c>
      <c r="B37" s="43" t="s">
        <v>167</v>
      </c>
      <c r="C37" s="45" t="s">
        <v>202</v>
      </c>
      <c r="D37" s="4" t="s">
        <v>203</v>
      </c>
      <c r="E37" s="4" t="s">
        <v>786</v>
      </c>
      <c r="F37" s="4" t="s">
        <v>772</v>
      </c>
      <c r="G37" s="2" t="s">
        <v>775</v>
      </c>
      <c r="H37" s="2" t="s">
        <v>205</v>
      </c>
      <c r="I37" s="2"/>
      <c r="J37" s="2">
        <v>67</v>
      </c>
      <c r="K37" s="2">
        <v>4</v>
      </c>
      <c r="L37" s="2">
        <v>9</v>
      </c>
      <c r="M37" s="2"/>
      <c r="N37" s="2"/>
    </row>
    <row r="38" spans="1:14" hidden="1" x14ac:dyDescent="0.25">
      <c r="A38" s="41"/>
      <c r="B38" s="43" t="s">
        <v>137</v>
      </c>
      <c r="C38" s="45" t="s">
        <v>206</v>
      </c>
      <c r="D38" s="4"/>
      <c r="E38" s="4"/>
      <c r="F38" s="4" t="s">
        <v>772</v>
      </c>
      <c r="G38" s="2" t="s">
        <v>775</v>
      </c>
      <c r="H38" s="2"/>
      <c r="I38" s="2"/>
      <c r="J38" s="2"/>
      <c r="K38" s="2"/>
      <c r="L38" s="2"/>
      <c r="M38" s="2"/>
      <c r="N38" s="2"/>
    </row>
    <row r="39" spans="1:14" hidden="1" x14ac:dyDescent="0.25">
      <c r="A39" s="41"/>
      <c r="B39" s="43" t="s">
        <v>139</v>
      </c>
      <c r="C39" s="45" t="s">
        <v>207</v>
      </c>
      <c r="D39" s="2"/>
      <c r="E39" s="2"/>
      <c r="F39" s="4" t="s">
        <v>772</v>
      </c>
      <c r="G39" s="2" t="s">
        <v>775</v>
      </c>
      <c r="H39" s="2"/>
      <c r="I39" s="2"/>
      <c r="J39" s="2"/>
      <c r="K39" s="2"/>
      <c r="L39" s="2"/>
      <c r="M39" s="2"/>
      <c r="N39" s="2"/>
    </row>
    <row r="40" spans="1:14" hidden="1" x14ac:dyDescent="0.25">
      <c r="A40" s="41"/>
      <c r="B40" s="43" t="s">
        <v>139</v>
      </c>
      <c r="C40" s="45" t="s">
        <v>208</v>
      </c>
      <c r="D40" s="2"/>
      <c r="E40" s="2"/>
      <c r="F40" s="4" t="s">
        <v>772</v>
      </c>
      <c r="G40" s="2" t="s">
        <v>775</v>
      </c>
      <c r="H40" s="2"/>
      <c r="I40" s="2"/>
      <c r="J40" s="2"/>
      <c r="K40" s="2"/>
      <c r="L40" s="2"/>
      <c r="M40" s="2"/>
      <c r="N40" s="2"/>
    </row>
    <row r="41" spans="1:14" x14ac:dyDescent="0.25">
      <c r="A41" s="41">
        <v>9</v>
      </c>
      <c r="B41" s="43" t="s">
        <v>167</v>
      </c>
      <c r="C41" s="45" t="s">
        <v>273</v>
      </c>
      <c r="D41" s="4" t="s">
        <v>307</v>
      </c>
      <c r="E41" s="4" t="s">
        <v>843</v>
      </c>
      <c r="F41" s="4" t="s">
        <v>772</v>
      </c>
      <c r="G41" s="2" t="s">
        <v>775</v>
      </c>
      <c r="H41" s="2" t="s">
        <v>104</v>
      </c>
      <c r="I41" s="2"/>
      <c r="J41" s="2">
        <v>54</v>
      </c>
      <c r="K41" s="2">
        <v>5</v>
      </c>
      <c r="L41" s="2">
        <v>10</v>
      </c>
      <c r="M41" s="2"/>
      <c r="N41" s="2"/>
    </row>
    <row r="42" spans="1:14" hidden="1" x14ac:dyDescent="0.25">
      <c r="A42" s="41"/>
      <c r="B42" s="43" t="s">
        <v>310</v>
      </c>
      <c r="C42" s="45" t="s">
        <v>311</v>
      </c>
      <c r="D42" s="4"/>
      <c r="E42" s="4"/>
      <c r="F42" s="4" t="s">
        <v>772</v>
      </c>
      <c r="G42" s="2" t="s">
        <v>775</v>
      </c>
      <c r="H42" s="2"/>
      <c r="I42" s="2"/>
      <c r="J42" s="2"/>
      <c r="K42" s="2"/>
      <c r="L42" s="2"/>
      <c r="M42" s="2"/>
      <c r="N42" s="2"/>
    </row>
    <row r="43" spans="1:14" hidden="1" x14ac:dyDescent="0.25">
      <c r="A43" s="41"/>
      <c r="B43" s="43" t="s">
        <v>312</v>
      </c>
      <c r="C43" s="45" t="s">
        <v>313</v>
      </c>
      <c r="D43" s="4"/>
      <c r="E43" s="4"/>
      <c r="F43" s="4" t="s">
        <v>772</v>
      </c>
      <c r="G43" s="2" t="s">
        <v>775</v>
      </c>
      <c r="H43" s="2"/>
      <c r="I43" s="2"/>
      <c r="J43" s="2"/>
      <c r="K43" s="2"/>
      <c r="L43" s="2"/>
      <c r="M43" s="2"/>
      <c r="N43" s="2"/>
    </row>
    <row r="44" spans="1:14" hidden="1" x14ac:dyDescent="0.25">
      <c r="A44" s="41"/>
      <c r="B44" s="43" t="s">
        <v>314</v>
      </c>
      <c r="C44" s="45" t="s">
        <v>309</v>
      </c>
      <c r="D44" s="4"/>
      <c r="E44" s="4"/>
      <c r="F44" s="4" t="s">
        <v>772</v>
      </c>
      <c r="G44" s="2" t="s">
        <v>775</v>
      </c>
      <c r="H44" s="2"/>
      <c r="I44" s="2"/>
      <c r="J44" s="2"/>
      <c r="K44" s="2"/>
      <c r="L44" s="2"/>
      <c r="M44" s="2"/>
      <c r="N44" s="2"/>
    </row>
    <row r="45" spans="1:14" x14ac:dyDescent="0.25">
      <c r="A45" s="41">
        <v>10</v>
      </c>
      <c r="B45" s="43" t="s">
        <v>167</v>
      </c>
      <c r="C45" s="45" t="s">
        <v>275</v>
      </c>
      <c r="D45" s="4" t="s">
        <v>315</v>
      </c>
      <c r="E45" s="4" t="s">
        <v>844</v>
      </c>
      <c r="F45" s="4" t="s">
        <v>772</v>
      </c>
      <c r="G45" s="2" t="s">
        <v>775</v>
      </c>
      <c r="H45" s="2" t="s">
        <v>317</v>
      </c>
      <c r="I45" s="2"/>
      <c r="J45" s="2">
        <v>54</v>
      </c>
      <c r="K45" s="2">
        <v>2</v>
      </c>
      <c r="L45" s="2">
        <v>11</v>
      </c>
      <c r="M45" s="2"/>
      <c r="N45" s="2"/>
    </row>
    <row r="46" spans="1:14" hidden="1" x14ac:dyDescent="0.25">
      <c r="A46" s="41"/>
      <c r="B46" s="43" t="s">
        <v>137</v>
      </c>
      <c r="C46" s="45" t="s">
        <v>318</v>
      </c>
      <c r="D46" s="4"/>
      <c r="E46" s="4"/>
      <c r="F46" s="4" t="s">
        <v>772</v>
      </c>
      <c r="G46" s="2" t="s">
        <v>775</v>
      </c>
      <c r="H46" s="2"/>
      <c r="I46" s="2"/>
      <c r="J46" s="2"/>
      <c r="K46" s="2"/>
      <c r="L46" s="2"/>
      <c r="M46" s="2"/>
      <c r="N46" s="2"/>
    </row>
    <row r="47" spans="1:14" hidden="1" x14ac:dyDescent="0.25">
      <c r="A47" s="41"/>
      <c r="B47" s="43" t="s">
        <v>314</v>
      </c>
      <c r="C47" s="45" t="s">
        <v>319</v>
      </c>
      <c r="D47" s="4"/>
      <c r="E47" s="4"/>
      <c r="F47" s="4" t="s">
        <v>772</v>
      </c>
      <c r="G47" s="2" t="s">
        <v>775</v>
      </c>
      <c r="H47" s="2"/>
      <c r="I47" s="2"/>
      <c r="J47" s="2"/>
      <c r="K47" s="2"/>
      <c r="L47" s="2"/>
      <c r="M47" s="2"/>
      <c r="N47" s="2"/>
    </row>
    <row r="48" spans="1:14" hidden="1" x14ac:dyDescent="0.25">
      <c r="A48" s="41"/>
      <c r="B48" s="43" t="s">
        <v>314</v>
      </c>
      <c r="C48" s="45" t="s">
        <v>320</v>
      </c>
      <c r="D48" s="4"/>
      <c r="E48" s="4"/>
      <c r="F48" s="4" t="s">
        <v>772</v>
      </c>
      <c r="G48" s="2" t="s">
        <v>775</v>
      </c>
      <c r="H48" s="2"/>
      <c r="I48" s="2"/>
      <c r="J48" s="2"/>
      <c r="K48" s="2"/>
      <c r="L48" s="2"/>
      <c r="M48" s="2"/>
      <c r="N48" s="2"/>
    </row>
    <row r="49" spans="1:15" x14ac:dyDescent="0.25">
      <c r="A49" s="41">
        <v>11</v>
      </c>
      <c r="B49" s="43" t="s">
        <v>167</v>
      </c>
      <c r="C49" s="45" t="s">
        <v>288</v>
      </c>
      <c r="D49" s="4" t="s">
        <v>321</v>
      </c>
      <c r="E49" s="4" t="s">
        <v>845</v>
      </c>
      <c r="F49" s="4" t="s">
        <v>772</v>
      </c>
      <c r="G49" s="2" t="s">
        <v>775</v>
      </c>
      <c r="H49" s="2" t="s">
        <v>323</v>
      </c>
      <c r="I49" s="2"/>
      <c r="J49" s="2">
        <v>28</v>
      </c>
      <c r="K49" s="2">
        <v>3</v>
      </c>
      <c r="L49" s="2"/>
      <c r="M49" s="2"/>
      <c r="N49" s="2"/>
    </row>
    <row r="50" spans="1:15" hidden="1" x14ac:dyDescent="0.25">
      <c r="A50" s="41"/>
      <c r="B50" s="43" t="s">
        <v>137</v>
      </c>
      <c r="C50" s="45" t="s">
        <v>324</v>
      </c>
      <c r="D50" s="4"/>
      <c r="E50" s="4"/>
      <c r="F50" s="4"/>
      <c r="G50" s="2" t="s">
        <v>775</v>
      </c>
      <c r="H50" s="2"/>
      <c r="I50" s="2"/>
      <c r="J50" s="2"/>
      <c r="K50" s="2"/>
      <c r="L50" s="2"/>
      <c r="M50" s="2"/>
      <c r="N50" s="2"/>
    </row>
    <row r="51" spans="1:15" hidden="1" x14ac:dyDescent="0.25">
      <c r="A51" s="41"/>
      <c r="B51" s="43" t="s">
        <v>314</v>
      </c>
      <c r="C51" s="45" t="s">
        <v>325</v>
      </c>
      <c r="D51" s="4"/>
      <c r="E51" s="4"/>
      <c r="F51" s="4"/>
      <c r="G51" s="2" t="s">
        <v>775</v>
      </c>
      <c r="H51" s="2"/>
      <c r="I51" s="2"/>
      <c r="J51" s="2"/>
      <c r="K51" s="2"/>
      <c r="L51" s="2"/>
      <c r="M51" s="2"/>
      <c r="N51" s="2"/>
    </row>
    <row r="52" spans="1:15" hidden="1" x14ac:dyDescent="0.25">
      <c r="A52" s="41"/>
      <c r="B52" s="43" t="s">
        <v>314</v>
      </c>
      <c r="C52" s="45" t="s">
        <v>326</v>
      </c>
      <c r="D52" s="4"/>
      <c r="E52" s="4"/>
      <c r="F52" s="4"/>
      <c r="G52" s="2" t="s">
        <v>775</v>
      </c>
      <c r="H52" s="2"/>
      <c r="I52" s="2"/>
      <c r="J52" s="2"/>
      <c r="K52" s="2"/>
      <c r="L52" s="2"/>
      <c r="M52" s="2"/>
      <c r="N52" s="2"/>
    </row>
    <row r="53" spans="1:15" x14ac:dyDescent="0.25">
      <c r="A53" s="41">
        <v>12</v>
      </c>
      <c r="B53" s="43" t="s">
        <v>167</v>
      </c>
      <c r="C53" s="45" t="s">
        <v>289</v>
      </c>
      <c r="D53" s="4" t="s">
        <v>327</v>
      </c>
      <c r="E53" s="4" t="s">
        <v>846</v>
      </c>
      <c r="F53" s="4" t="s">
        <v>778</v>
      </c>
      <c r="G53" s="2" t="s">
        <v>775</v>
      </c>
      <c r="H53" s="2" t="s">
        <v>328</v>
      </c>
      <c r="I53" s="2"/>
      <c r="J53" s="2">
        <v>67</v>
      </c>
      <c r="K53" s="2">
        <v>3</v>
      </c>
      <c r="L53" s="2"/>
      <c r="M53" s="2"/>
      <c r="N53" s="2"/>
    </row>
    <row r="54" spans="1:15" hidden="1" x14ac:dyDescent="0.25">
      <c r="A54" s="41"/>
      <c r="B54" s="43" t="s">
        <v>137</v>
      </c>
      <c r="C54" s="45" t="s">
        <v>329</v>
      </c>
      <c r="D54" s="4"/>
      <c r="E54" s="4"/>
      <c r="F54" s="4"/>
      <c r="G54" s="2" t="s">
        <v>775</v>
      </c>
      <c r="H54" s="2"/>
      <c r="I54" s="2"/>
      <c r="J54" s="2"/>
      <c r="K54" s="2"/>
      <c r="L54" s="2"/>
      <c r="M54" s="2"/>
      <c r="N54" s="2"/>
    </row>
    <row r="55" spans="1:15" hidden="1" x14ac:dyDescent="0.25">
      <c r="A55" s="41"/>
      <c r="B55" s="43" t="s">
        <v>314</v>
      </c>
      <c r="C55" s="45" t="s">
        <v>330</v>
      </c>
      <c r="D55" s="4"/>
      <c r="E55" s="4"/>
      <c r="F55" s="4"/>
      <c r="G55" s="2" t="s">
        <v>775</v>
      </c>
      <c r="H55" s="2"/>
      <c r="I55" s="2"/>
      <c r="J55" s="2"/>
      <c r="K55" s="2"/>
      <c r="L55" s="2"/>
      <c r="M55" s="2"/>
      <c r="N55" s="2"/>
    </row>
    <row r="56" spans="1:15" hidden="1" x14ac:dyDescent="0.25">
      <c r="A56" s="41"/>
      <c r="B56" s="43" t="s">
        <v>314</v>
      </c>
      <c r="C56" s="45" t="s">
        <v>331</v>
      </c>
      <c r="D56" s="4"/>
      <c r="E56" s="4"/>
      <c r="F56" s="4"/>
      <c r="G56" s="2" t="s">
        <v>775</v>
      </c>
      <c r="H56" s="2"/>
      <c r="I56" s="2"/>
      <c r="J56" s="2"/>
      <c r="K56" s="2"/>
      <c r="L56" s="2"/>
      <c r="M56" s="2"/>
      <c r="N56" s="2"/>
    </row>
    <row r="57" spans="1:15" x14ac:dyDescent="0.25">
      <c r="A57" s="41">
        <v>13</v>
      </c>
      <c r="B57" s="43" t="s">
        <v>167</v>
      </c>
      <c r="C57" s="45" t="s">
        <v>282</v>
      </c>
      <c r="D57" s="4" t="s">
        <v>332</v>
      </c>
      <c r="E57" s="4" t="s">
        <v>847</v>
      </c>
      <c r="F57" s="4" t="s">
        <v>772</v>
      </c>
      <c r="G57" s="2" t="s">
        <v>775</v>
      </c>
      <c r="H57" s="2" t="s">
        <v>187</v>
      </c>
      <c r="I57" s="2"/>
      <c r="J57" s="2">
        <v>54</v>
      </c>
      <c r="K57" s="2">
        <v>5</v>
      </c>
      <c r="L57" s="2"/>
      <c r="M57" s="2"/>
      <c r="N57" s="2"/>
    </row>
    <row r="58" spans="1:15" hidden="1" x14ac:dyDescent="0.25">
      <c r="A58" s="41"/>
      <c r="B58" s="43" t="s">
        <v>239</v>
      </c>
      <c r="C58" s="45" t="s">
        <v>334</v>
      </c>
      <c r="D58" s="4"/>
      <c r="E58" s="4"/>
      <c r="F58" s="4" t="s">
        <v>772</v>
      </c>
      <c r="G58" s="2" t="s">
        <v>775</v>
      </c>
      <c r="H58" s="2"/>
      <c r="I58" s="2"/>
      <c r="J58" s="2"/>
      <c r="K58" s="2"/>
      <c r="L58" s="2"/>
      <c r="M58" s="2"/>
      <c r="N58" s="2"/>
    </row>
    <row r="59" spans="1:15" hidden="1" x14ac:dyDescent="0.25">
      <c r="A59" s="41"/>
      <c r="B59" s="43" t="s">
        <v>335</v>
      </c>
      <c r="C59" s="45" t="s">
        <v>336</v>
      </c>
      <c r="D59" s="4"/>
      <c r="E59" s="4"/>
      <c r="F59" s="4" t="s">
        <v>772</v>
      </c>
      <c r="G59" s="2" t="s">
        <v>775</v>
      </c>
      <c r="H59" s="2"/>
      <c r="I59" s="2"/>
      <c r="J59" s="2"/>
      <c r="K59" s="2"/>
      <c r="L59" s="2"/>
      <c r="M59" s="2"/>
      <c r="N59" s="2"/>
    </row>
    <row r="60" spans="1:15" x14ac:dyDescent="0.25">
      <c r="A60" s="41">
        <v>14</v>
      </c>
      <c r="B60" s="43" t="s">
        <v>167</v>
      </c>
      <c r="C60" s="45" t="s">
        <v>182</v>
      </c>
      <c r="D60" s="4" t="s">
        <v>247</v>
      </c>
      <c r="E60" s="4" t="s">
        <v>848</v>
      </c>
      <c r="F60" s="4" t="s">
        <v>772</v>
      </c>
      <c r="G60" s="2" t="s">
        <v>775</v>
      </c>
      <c r="H60" s="2" t="s">
        <v>337</v>
      </c>
      <c r="I60" s="2"/>
      <c r="J60" s="2">
        <v>67</v>
      </c>
      <c r="K60" s="2"/>
      <c r="L60" s="2"/>
      <c r="M60" s="2"/>
      <c r="N60" s="2"/>
      <c r="O60" s="1" t="s">
        <v>338</v>
      </c>
    </row>
    <row r="61" spans="1:15" hidden="1" x14ac:dyDescent="0.25">
      <c r="A61" s="41"/>
      <c r="B61" s="43" t="s">
        <v>238</v>
      </c>
      <c r="C61" s="45" t="s">
        <v>249</v>
      </c>
      <c r="D61" s="4"/>
      <c r="E61" s="4"/>
      <c r="F61" s="4"/>
      <c r="G61" s="2" t="s">
        <v>775</v>
      </c>
      <c r="H61" s="2"/>
      <c r="I61" s="2"/>
      <c r="J61" s="2"/>
      <c r="K61" s="2"/>
      <c r="L61" s="2"/>
      <c r="M61" s="2"/>
      <c r="N61" s="2"/>
    </row>
    <row r="62" spans="1:15" hidden="1" x14ac:dyDescent="0.25">
      <c r="A62" s="41"/>
      <c r="B62" s="43" t="s">
        <v>250</v>
      </c>
      <c r="C62" s="45" t="s">
        <v>339</v>
      </c>
      <c r="D62" s="4"/>
      <c r="E62" s="4"/>
      <c r="F62" s="4"/>
      <c r="G62" s="2" t="s">
        <v>775</v>
      </c>
      <c r="H62" s="2"/>
      <c r="I62" s="2"/>
      <c r="J62" s="2"/>
      <c r="K62" s="2"/>
      <c r="L62" s="2"/>
      <c r="M62" s="2"/>
      <c r="N62" s="2"/>
    </row>
    <row r="63" spans="1:15" x14ac:dyDescent="0.25">
      <c r="A63" s="41">
        <v>15</v>
      </c>
      <c r="B63" s="43" t="s">
        <v>167</v>
      </c>
      <c r="C63" s="45" t="s">
        <v>269</v>
      </c>
      <c r="D63" s="4" t="s">
        <v>340</v>
      </c>
      <c r="E63" s="4" t="s">
        <v>849</v>
      </c>
      <c r="F63" s="4" t="s">
        <v>787</v>
      </c>
      <c r="G63" s="2" t="s">
        <v>775</v>
      </c>
      <c r="H63" s="2" t="s">
        <v>342</v>
      </c>
      <c r="I63" s="2"/>
      <c r="J63" s="2">
        <v>67</v>
      </c>
      <c r="K63" s="2">
        <v>3</v>
      </c>
      <c r="L63" s="2"/>
      <c r="M63" s="2"/>
      <c r="N63" s="2"/>
      <c r="O63" s="15" t="s">
        <v>346</v>
      </c>
    </row>
    <row r="64" spans="1:15" hidden="1" x14ac:dyDescent="0.25">
      <c r="A64" s="41"/>
      <c r="B64" s="43" t="s">
        <v>137</v>
      </c>
      <c r="C64" s="45" t="s">
        <v>343</v>
      </c>
      <c r="D64" s="4"/>
      <c r="E64" s="4"/>
      <c r="F64" s="4"/>
      <c r="G64" s="2" t="s">
        <v>775</v>
      </c>
      <c r="H64" s="2"/>
      <c r="I64" s="2"/>
      <c r="J64" s="2"/>
      <c r="K64" s="2"/>
      <c r="L64" s="2"/>
      <c r="M64" s="2"/>
      <c r="N64" s="2"/>
    </row>
    <row r="65" spans="1:15" hidden="1" x14ac:dyDescent="0.25">
      <c r="A65" s="41"/>
      <c r="B65" s="43" t="s">
        <v>314</v>
      </c>
      <c r="C65" s="45" t="s">
        <v>344</v>
      </c>
      <c r="D65" s="4"/>
      <c r="E65" s="4"/>
      <c r="F65" s="4"/>
      <c r="G65" s="2" t="s">
        <v>775</v>
      </c>
      <c r="H65" s="2"/>
      <c r="I65" s="2"/>
      <c r="J65" s="2"/>
      <c r="K65" s="2"/>
      <c r="L65" s="2"/>
      <c r="M65" s="2"/>
      <c r="N65" s="2"/>
    </row>
    <row r="66" spans="1:15" hidden="1" x14ac:dyDescent="0.25">
      <c r="A66" s="41"/>
      <c r="B66" s="43" t="s">
        <v>314</v>
      </c>
      <c r="C66" s="45" t="s">
        <v>345</v>
      </c>
      <c r="D66" s="4"/>
      <c r="E66" s="4"/>
      <c r="F66" s="4"/>
      <c r="G66" s="2" t="s">
        <v>775</v>
      </c>
      <c r="H66" s="2"/>
      <c r="I66" s="2"/>
      <c r="J66" s="2"/>
      <c r="K66" s="2"/>
      <c r="L66" s="2"/>
      <c r="M66" s="2"/>
      <c r="N66" s="2"/>
    </row>
    <row r="67" spans="1:15" x14ac:dyDescent="0.25">
      <c r="A67" s="41">
        <v>16</v>
      </c>
      <c r="B67" s="43" t="s">
        <v>167</v>
      </c>
      <c r="C67" s="45" t="s">
        <v>23</v>
      </c>
      <c r="D67" s="4" t="s">
        <v>347</v>
      </c>
      <c r="E67" s="4" t="s">
        <v>844</v>
      </c>
      <c r="F67" s="4" t="s">
        <v>772</v>
      </c>
      <c r="G67" s="2" t="s">
        <v>775</v>
      </c>
      <c r="H67" s="2"/>
      <c r="I67" s="2" t="s">
        <v>349</v>
      </c>
      <c r="J67" s="2">
        <v>67</v>
      </c>
      <c r="K67" s="2">
        <v>7</v>
      </c>
      <c r="L67" s="2"/>
      <c r="M67" s="2"/>
      <c r="N67" s="2"/>
    </row>
    <row r="68" spans="1:15" hidden="1" x14ac:dyDescent="0.25">
      <c r="A68" s="41"/>
      <c r="B68" s="43" t="s">
        <v>213</v>
      </c>
      <c r="C68" s="45" t="s">
        <v>351</v>
      </c>
      <c r="D68" s="4"/>
      <c r="E68" s="4"/>
      <c r="F68" s="4" t="s">
        <v>772</v>
      </c>
      <c r="G68" s="2" t="s">
        <v>775</v>
      </c>
      <c r="H68" s="2"/>
      <c r="I68" s="2"/>
      <c r="J68" s="2"/>
      <c r="K68" s="2"/>
      <c r="L68" s="2"/>
      <c r="M68" s="2"/>
      <c r="N68" s="2"/>
    </row>
    <row r="69" spans="1:15" hidden="1" x14ac:dyDescent="0.25">
      <c r="A69" s="41"/>
      <c r="B69" s="43" t="s">
        <v>314</v>
      </c>
      <c r="C69" s="45" t="s">
        <v>352</v>
      </c>
      <c r="D69" s="4"/>
      <c r="E69" s="4"/>
      <c r="F69" s="4" t="s">
        <v>772</v>
      </c>
      <c r="G69" s="2" t="s">
        <v>775</v>
      </c>
      <c r="H69" s="2"/>
      <c r="I69" s="2"/>
      <c r="J69" s="2"/>
      <c r="K69" s="2"/>
      <c r="L69" s="2"/>
      <c r="M69" s="2"/>
      <c r="N69" s="2"/>
    </row>
    <row r="70" spans="1:15" hidden="1" x14ac:dyDescent="0.25">
      <c r="A70" s="41"/>
      <c r="B70" s="43" t="s">
        <v>314</v>
      </c>
      <c r="C70" s="45" t="s">
        <v>353</v>
      </c>
      <c r="D70" s="2"/>
      <c r="E70" s="2"/>
      <c r="F70" s="4" t="s">
        <v>772</v>
      </c>
      <c r="G70" s="2" t="s">
        <v>775</v>
      </c>
      <c r="H70" s="2"/>
      <c r="I70" s="2"/>
      <c r="J70" s="2"/>
      <c r="K70" s="2"/>
      <c r="L70" s="2"/>
      <c r="M70" s="2"/>
      <c r="N70" s="2"/>
    </row>
    <row r="71" spans="1:15" x14ac:dyDescent="0.25">
      <c r="A71" s="41">
        <v>17</v>
      </c>
      <c r="B71" s="43" t="s">
        <v>167</v>
      </c>
      <c r="C71" s="45" t="s">
        <v>110</v>
      </c>
      <c r="D71" s="9">
        <v>35187012427</v>
      </c>
      <c r="E71" s="47">
        <v>44446</v>
      </c>
      <c r="F71" s="4" t="s">
        <v>772</v>
      </c>
      <c r="G71" s="2" t="s">
        <v>775</v>
      </c>
      <c r="H71" s="2" t="s">
        <v>355</v>
      </c>
      <c r="I71" s="2"/>
      <c r="J71" s="2">
        <v>28</v>
      </c>
      <c r="K71" s="2">
        <v>2</v>
      </c>
      <c r="L71" s="2"/>
      <c r="M71" s="2"/>
      <c r="N71" s="2"/>
    </row>
    <row r="72" spans="1:15" hidden="1" x14ac:dyDescent="0.25">
      <c r="A72" s="41"/>
      <c r="B72" s="43" t="s">
        <v>137</v>
      </c>
      <c r="C72" s="45" t="s">
        <v>356</v>
      </c>
      <c r="D72" s="2"/>
      <c r="E72" s="2"/>
      <c r="F72" s="2"/>
      <c r="G72" s="2" t="s">
        <v>775</v>
      </c>
      <c r="H72" s="2"/>
      <c r="I72" s="2"/>
      <c r="J72" s="2"/>
      <c r="K72" s="2"/>
      <c r="L72" s="2"/>
      <c r="M72" s="2"/>
      <c r="N72" s="2"/>
    </row>
    <row r="73" spans="1:15" hidden="1" x14ac:dyDescent="0.25">
      <c r="A73" s="41"/>
      <c r="B73" s="43" t="s">
        <v>314</v>
      </c>
      <c r="C73" s="45" t="s">
        <v>357</v>
      </c>
      <c r="D73" s="2"/>
      <c r="E73" s="2"/>
      <c r="F73" s="2"/>
      <c r="G73" s="2" t="s">
        <v>775</v>
      </c>
      <c r="H73" s="2"/>
      <c r="I73" s="2"/>
      <c r="J73" s="2"/>
      <c r="K73" s="2"/>
      <c r="L73" s="2"/>
      <c r="M73" s="2"/>
      <c r="N73" s="2"/>
    </row>
    <row r="74" spans="1:15" hidden="1" x14ac:dyDescent="0.25">
      <c r="A74" s="41"/>
      <c r="B74" s="43" t="s">
        <v>314</v>
      </c>
      <c r="C74" s="45" t="s">
        <v>358</v>
      </c>
      <c r="D74" s="2"/>
      <c r="E74" s="2"/>
      <c r="F74" s="2"/>
      <c r="G74" s="2" t="s">
        <v>775</v>
      </c>
      <c r="H74" s="2"/>
      <c r="I74" s="2"/>
      <c r="J74" s="2"/>
      <c r="K74" s="2"/>
      <c r="L74" s="2"/>
      <c r="M74" s="2"/>
      <c r="N74" s="2"/>
    </row>
    <row r="75" spans="1:15" hidden="1" x14ac:dyDescent="0.25">
      <c r="A75" s="41"/>
      <c r="B75" s="43" t="s">
        <v>314</v>
      </c>
      <c r="C75" s="45" t="s">
        <v>359</v>
      </c>
      <c r="D75" s="2"/>
      <c r="E75" s="2"/>
      <c r="F75" s="2"/>
      <c r="G75" s="2" t="s">
        <v>775</v>
      </c>
      <c r="H75" s="2"/>
      <c r="I75" s="2"/>
      <c r="J75" s="2"/>
      <c r="K75" s="2"/>
      <c r="L75" s="2"/>
      <c r="M75" s="2"/>
      <c r="N75" s="2"/>
    </row>
    <row r="76" spans="1:15" x14ac:dyDescent="0.25">
      <c r="A76" s="41">
        <v>18</v>
      </c>
      <c r="B76" s="43" t="s">
        <v>167</v>
      </c>
      <c r="C76" s="45" t="s">
        <v>188</v>
      </c>
      <c r="D76" s="4" t="s">
        <v>244</v>
      </c>
      <c r="E76" s="4" t="s">
        <v>850</v>
      </c>
      <c r="F76" s="4" t="s">
        <v>851</v>
      </c>
      <c r="G76" s="2" t="s">
        <v>775</v>
      </c>
      <c r="H76" s="2"/>
      <c r="I76" s="2" t="s">
        <v>454</v>
      </c>
      <c r="J76" s="2">
        <v>67</v>
      </c>
      <c r="K76" s="2">
        <v>6</v>
      </c>
      <c r="L76" s="2"/>
      <c r="M76" s="2"/>
      <c r="N76" s="2"/>
    </row>
    <row r="77" spans="1:15" hidden="1" x14ac:dyDescent="0.25">
      <c r="A77" s="41"/>
      <c r="B77" s="43" t="s">
        <v>137</v>
      </c>
      <c r="C77" s="45" t="s">
        <v>245</v>
      </c>
      <c r="D77" s="4"/>
      <c r="E77" s="4"/>
      <c r="F77" s="4"/>
      <c r="G77" s="2" t="s">
        <v>775</v>
      </c>
      <c r="H77" s="2"/>
      <c r="I77" s="2"/>
      <c r="J77" s="2"/>
      <c r="K77" s="2"/>
      <c r="L77" s="2"/>
      <c r="M77" s="2"/>
      <c r="N77" s="2"/>
    </row>
    <row r="78" spans="1:15" hidden="1" x14ac:dyDescent="0.25">
      <c r="A78" s="41"/>
      <c r="B78" s="43" t="s">
        <v>314</v>
      </c>
      <c r="C78" s="45" t="s">
        <v>246</v>
      </c>
      <c r="D78" s="4"/>
      <c r="E78" s="4"/>
      <c r="F78" s="4"/>
      <c r="G78" s="2" t="s">
        <v>775</v>
      </c>
      <c r="H78" s="2"/>
      <c r="I78" s="2"/>
      <c r="J78" s="2"/>
      <c r="K78" s="2"/>
      <c r="L78" s="2"/>
      <c r="M78" s="2"/>
      <c r="N78" s="2"/>
    </row>
    <row r="79" spans="1:15" x14ac:dyDescent="0.25">
      <c r="A79" s="41">
        <v>19</v>
      </c>
      <c r="B79" s="43" t="s">
        <v>167</v>
      </c>
      <c r="C79" s="45" t="s">
        <v>265</v>
      </c>
      <c r="D79" s="4" t="s">
        <v>361</v>
      </c>
      <c r="E79" s="4" t="s">
        <v>852</v>
      </c>
      <c r="F79" s="4" t="s">
        <v>772</v>
      </c>
      <c r="G79" s="2" t="s">
        <v>775</v>
      </c>
      <c r="H79" s="2" t="s">
        <v>363</v>
      </c>
      <c r="I79" s="2"/>
      <c r="J79" s="2">
        <v>54</v>
      </c>
      <c r="K79" s="2">
        <v>3</v>
      </c>
      <c r="L79" s="2"/>
      <c r="M79" s="2"/>
      <c r="N79" s="2"/>
      <c r="O79" s="15" t="s">
        <v>375</v>
      </c>
    </row>
    <row r="80" spans="1:15" hidden="1" x14ac:dyDescent="0.25">
      <c r="A80" s="41"/>
      <c r="B80" s="43" t="s">
        <v>213</v>
      </c>
      <c r="C80" s="45" t="s">
        <v>364</v>
      </c>
      <c r="D80" s="4"/>
      <c r="E80" s="4"/>
      <c r="F80" s="4" t="s">
        <v>772</v>
      </c>
      <c r="G80" s="2" t="s">
        <v>775</v>
      </c>
      <c r="H80" s="2"/>
      <c r="I80" s="2"/>
      <c r="J80" s="2"/>
      <c r="K80" s="2"/>
      <c r="L80" s="2"/>
      <c r="M80" s="2"/>
      <c r="N80" s="2"/>
    </row>
    <row r="81" spans="1:14" hidden="1" x14ac:dyDescent="0.25">
      <c r="A81" s="41"/>
      <c r="B81" s="43" t="s">
        <v>314</v>
      </c>
      <c r="C81" s="45" t="s">
        <v>365</v>
      </c>
      <c r="D81" s="4"/>
      <c r="E81" s="4"/>
      <c r="F81" s="4" t="s">
        <v>772</v>
      </c>
      <c r="G81" s="2" t="s">
        <v>775</v>
      </c>
      <c r="H81" s="2"/>
      <c r="I81" s="2"/>
      <c r="J81" s="2"/>
      <c r="K81" s="2"/>
      <c r="L81" s="2"/>
      <c r="M81" s="2"/>
      <c r="N81" s="2"/>
    </row>
    <row r="82" spans="1:14" hidden="1" x14ac:dyDescent="0.25">
      <c r="A82" s="41"/>
      <c r="B82" s="43" t="s">
        <v>314</v>
      </c>
      <c r="C82" s="45" t="s">
        <v>366</v>
      </c>
      <c r="D82" s="4"/>
      <c r="E82" s="4"/>
      <c r="F82" s="4" t="s">
        <v>772</v>
      </c>
      <c r="G82" s="2" t="s">
        <v>775</v>
      </c>
      <c r="H82" s="2"/>
      <c r="I82" s="2"/>
      <c r="J82" s="2"/>
      <c r="K82" s="2"/>
      <c r="L82" s="2"/>
      <c r="M82" s="2"/>
      <c r="N82" s="2"/>
    </row>
    <row r="83" spans="1:14" hidden="1" x14ac:dyDescent="0.25">
      <c r="A83" s="41"/>
      <c r="B83" s="43" t="s">
        <v>314</v>
      </c>
      <c r="C83" s="45" t="s">
        <v>367</v>
      </c>
      <c r="D83" s="4"/>
      <c r="E83" s="4"/>
      <c r="F83" s="4" t="s">
        <v>772</v>
      </c>
      <c r="G83" s="2" t="s">
        <v>775</v>
      </c>
      <c r="H83" s="2"/>
      <c r="I83" s="2"/>
      <c r="J83" s="2"/>
      <c r="K83" s="2"/>
      <c r="L83" s="2"/>
      <c r="M83" s="2"/>
      <c r="N83" s="2"/>
    </row>
    <row r="84" spans="1:14" x14ac:dyDescent="0.25">
      <c r="A84" s="41">
        <v>20</v>
      </c>
      <c r="B84" s="43" t="s">
        <v>167</v>
      </c>
      <c r="C84" s="1" t="s">
        <v>302</v>
      </c>
      <c r="D84" s="4" t="s">
        <v>368</v>
      </c>
      <c r="E84" s="4" t="s">
        <v>844</v>
      </c>
      <c r="F84" s="4" t="s">
        <v>772</v>
      </c>
      <c r="G84" s="2" t="s">
        <v>775</v>
      </c>
      <c r="H84" s="2" t="s">
        <v>370</v>
      </c>
      <c r="I84" s="2"/>
      <c r="J84" s="2">
        <v>54</v>
      </c>
      <c r="K84" s="2">
        <v>3</v>
      </c>
      <c r="L84" s="2"/>
      <c r="M84" s="2"/>
      <c r="N84" s="2"/>
    </row>
    <row r="85" spans="1:14" hidden="1" x14ac:dyDescent="0.25">
      <c r="A85" s="41"/>
      <c r="B85" s="43" t="s">
        <v>213</v>
      </c>
      <c r="C85" s="45" t="s">
        <v>371</v>
      </c>
      <c r="D85" s="4"/>
      <c r="E85" s="4"/>
      <c r="F85" s="4" t="s">
        <v>772</v>
      </c>
      <c r="G85" s="2" t="s">
        <v>775</v>
      </c>
      <c r="H85" s="2"/>
      <c r="I85" s="2"/>
      <c r="J85" s="2"/>
      <c r="K85" s="2"/>
      <c r="L85" s="2"/>
      <c r="M85" s="2"/>
      <c r="N85" s="2"/>
    </row>
    <row r="86" spans="1:14" hidden="1" x14ac:dyDescent="0.25">
      <c r="A86" s="41"/>
      <c r="B86" s="43" t="s">
        <v>314</v>
      </c>
      <c r="C86" s="45" t="s">
        <v>372</v>
      </c>
      <c r="D86" s="4"/>
      <c r="E86" s="4"/>
      <c r="F86" s="4" t="s">
        <v>772</v>
      </c>
      <c r="G86" s="2" t="s">
        <v>775</v>
      </c>
      <c r="H86" s="2"/>
      <c r="I86" s="2"/>
      <c r="J86" s="2"/>
      <c r="K86" s="2"/>
      <c r="L86" s="2"/>
      <c r="M86" s="2"/>
      <c r="N86" s="2"/>
    </row>
    <row r="87" spans="1:14" hidden="1" x14ac:dyDescent="0.25">
      <c r="A87" s="41"/>
      <c r="B87" s="43" t="s">
        <v>314</v>
      </c>
      <c r="C87" s="45" t="s">
        <v>373</v>
      </c>
      <c r="D87" s="4"/>
      <c r="E87" s="4"/>
      <c r="F87" s="4" t="s">
        <v>772</v>
      </c>
      <c r="G87" s="2" t="s">
        <v>775</v>
      </c>
      <c r="H87" s="2"/>
      <c r="I87" s="2"/>
      <c r="J87" s="2"/>
      <c r="K87" s="2"/>
      <c r="L87" s="2"/>
      <c r="M87" s="2"/>
      <c r="N87" s="2"/>
    </row>
    <row r="88" spans="1:14" hidden="1" x14ac:dyDescent="0.25">
      <c r="A88" s="41"/>
      <c r="B88" s="43" t="s">
        <v>374</v>
      </c>
      <c r="C88" s="45" t="s">
        <v>234</v>
      </c>
      <c r="D88" s="4"/>
      <c r="E88" s="4"/>
      <c r="F88" s="4" t="s">
        <v>772</v>
      </c>
      <c r="G88" s="2" t="s">
        <v>775</v>
      </c>
      <c r="H88" s="2"/>
      <c r="I88" s="2"/>
      <c r="J88" s="2"/>
      <c r="K88" s="2"/>
      <c r="L88" s="2"/>
      <c r="M88" s="2"/>
      <c r="N88" s="2"/>
    </row>
    <row r="89" spans="1:14" x14ac:dyDescent="0.25">
      <c r="A89" s="41">
        <v>21</v>
      </c>
      <c r="B89" s="43" t="s">
        <v>167</v>
      </c>
      <c r="C89" s="45" t="s">
        <v>209</v>
      </c>
      <c r="D89" s="4" t="s">
        <v>210</v>
      </c>
      <c r="E89" s="4" t="s">
        <v>806</v>
      </c>
      <c r="F89" s="4" t="s">
        <v>772</v>
      </c>
      <c r="G89" s="2" t="s">
        <v>775</v>
      </c>
      <c r="H89" s="40" t="s">
        <v>212</v>
      </c>
      <c r="I89" s="2"/>
      <c r="J89" s="2">
        <v>54</v>
      </c>
      <c r="K89" s="2">
        <v>3</v>
      </c>
      <c r="L89" s="2"/>
      <c r="M89" s="2"/>
      <c r="N89" s="2"/>
    </row>
    <row r="90" spans="1:14" hidden="1" x14ac:dyDescent="0.25">
      <c r="A90" s="41"/>
      <c r="B90" s="43" t="s">
        <v>213</v>
      </c>
      <c r="C90" s="45" t="s">
        <v>214</v>
      </c>
      <c r="D90" s="4"/>
      <c r="E90" s="4"/>
      <c r="F90" s="4"/>
      <c r="G90" s="2" t="s">
        <v>775</v>
      </c>
      <c r="H90" s="2"/>
      <c r="I90" s="2"/>
      <c r="J90" s="2"/>
      <c r="K90" s="2"/>
      <c r="L90" s="2"/>
      <c r="M90" s="2"/>
      <c r="N90" s="2"/>
    </row>
    <row r="91" spans="1:14" hidden="1" x14ac:dyDescent="0.25">
      <c r="A91" s="41"/>
      <c r="B91" s="43" t="s">
        <v>139</v>
      </c>
      <c r="C91" s="45" t="s">
        <v>216</v>
      </c>
      <c r="D91" s="4"/>
      <c r="E91" s="4"/>
      <c r="F91" s="4"/>
      <c r="G91" s="2" t="s">
        <v>775</v>
      </c>
      <c r="H91" s="2"/>
      <c r="I91" s="2"/>
      <c r="J91" s="2"/>
      <c r="K91" s="2"/>
      <c r="L91" s="2"/>
      <c r="M91" s="2"/>
      <c r="N91" s="2"/>
    </row>
    <row r="92" spans="1:14" hidden="1" x14ac:dyDescent="0.25">
      <c r="A92" s="41"/>
      <c r="B92" s="43" t="s">
        <v>139</v>
      </c>
      <c r="C92" s="45" t="s">
        <v>215</v>
      </c>
      <c r="D92" s="4"/>
      <c r="E92" s="4"/>
      <c r="F92" s="4"/>
      <c r="G92" s="2" t="s">
        <v>775</v>
      </c>
      <c r="H92" s="2"/>
      <c r="I92" s="2"/>
      <c r="J92" s="2"/>
      <c r="K92" s="2"/>
      <c r="L92" s="2"/>
      <c r="M92" s="2"/>
      <c r="N92" s="2"/>
    </row>
    <row r="93" spans="1:14" x14ac:dyDescent="0.25">
      <c r="A93" s="41">
        <v>22</v>
      </c>
      <c r="B93" s="43" t="s">
        <v>167</v>
      </c>
      <c r="C93" s="45" t="s">
        <v>219</v>
      </c>
      <c r="D93" s="4" t="s">
        <v>210</v>
      </c>
      <c r="E93" s="4" t="s">
        <v>806</v>
      </c>
      <c r="F93" s="4" t="s">
        <v>772</v>
      </c>
      <c r="G93" s="2" t="s">
        <v>775</v>
      </c>
      <c r="H93" s="40" t="s">
        <v>212</v>
      </c>
      <c r="I93" s="2"/>
      <c r="J93" s="2">
        <v>54</v>
      </c>
      <c r="K93" s="2">
        <v>2</v>
      </c>
      <c r="L93" s="2"/>
      <c r="M93" s="2"/>
      <c r="N93" s="2"/>
    </row>
    <row r="94" spans="1:14" hidden="1" x14ac:dyDescent="0.25">
      <c r="A94" s="41"/>
      <c r="B94" s="43" t="s">
        <v>213</v>
      </c>
      <c r="C94" s="45" t="s">
        <v>221</v>
      </c>
      <c r="D94" s="4"/>
      <c r="E94" s="4"/>
      <c r="F94" s="4"/>
      <c r="G94" s="2" t="s">
        <v>775</v>
      </c>
      <c r="H94" s="40"/>
      <c r="I94" s="2"/>
      <c r="J94" s="2"/>
      <c r="K94" s="2"/>
      <c r="L94" s="2"/>
      <c r="M94" s="2"/>
      <c r="N94" s="2"/>
    </row>
    <row r="95" spans="1:14" hidden="1" x14ac:dyDescent="0.25">
      <c r="A95" s="41"/>
      <c r="B95" s="43" t="s">
        <v>139</v>
      </c>
      <c r="C95" s="45" t="s">
        <v>222</v>
      </c>
      <c r="D95" s="4"/>
      <c r="E95" s="4"/>
      <c r="F95" s="4"/>
      <c r="G95" s="2" t="s">
        <v>775</v>
      </c>
      <c r="H95" s="40"/>
      <c r="I95" s="2"/>
      <c r="J95" s="2"/>
      <c r="K95" s="2"/>
      <c r="L95" s="2"/>
      <c r="M95" s="2"/>
      <c r="N95" s="2"/>
    </row>
    <row r="96" spans="1:14" hidden="1" x14ac:dyDescent="0.25">
      <c r="A96" s="41"/>
      <c r="B96" s="43" t="s">
        <v>139</v>
      </c>
      <c r="C96" s="45" t="s">
        <v>223</v>
      </c>
      <c r="D96" s="4"/>
      <c r="E96" s="4"/>
      <c r="F96" s="4"/>
      <c r="G96" s="2" t="s">
        <v>775</v>
      </c>
      <c r="H96" s="40"/>
      <c r="I96" s="2"/>
      <c r="J96" s="2"/>
      <c r="K96" s="2"/>
      <c r="L96" s="2"/>
      <c r="M96" s="2"/>
      <c r="N96" s="2"/>
    </row>
    <row r="97" spans="1:15" hidden="1" x14ac:dyDescent="0.25">
      <c r="A97" s="41"/>
      <c r="B97" s="43" t="s">
        <v>139</v>
      </c>
      <c r="C97" s="45" t="s">
        <v>224</v>
      </c>
      <c r="D97" s="4"/>
      <c r="E97" s="4"/>
      <c r="F97" s="4"/>
      <c r="G97" s="2" t="s">
        <v>775</v>
      </c>
      <c r="H97" s="40"/>
      <c r="I97" s="2"/>
      <c r="J97" s="2"/>
      <c r="K97" s="2"/>
      <c r="L97" s="2"/>
      <c r="M97" s="2"/>
      <c r="N97" s="2"/>
    </row>
    <row r="98" spans="1:15" x14ac:dyDescent="0.25">
      <c r="A98" s="41">
        <v>23</v>
      </c>
      <c r="B98" s="43" t="s">
        <v>167</v>
      </c>
      <c r="C98" s="45" t="s">
        <v>89</v>
      </c>
      <c r="D98" s="4" t="s">
        <v>225</v>
      </c>
      <c r="E98" s="4" t="s">
        <v>853</v>
      </c>
      <c r="F98" s="4" t="s">
        <v>787</v>
      </c>
      <c r="G98" s="2" t="s">
        <v>775</v>
      </c>
      <c r="H98" s="2" t="s">
        <v>226</v>
      </c>
      <c r="I98" s="2"/>
      <c r="J98" s="2">
        <v>28</v>
      </c>
      <c r="K98" s="2">
        <v>5</v>
      </c>
      <c r="L98" s="2"/>
      <c r="M98" s="2"/>
      <c r="N98" s="2"/>
    </row>
    <row r="99" spans="1:15" hidden="1" x14ac:dyDescent="0.25">
      <c r="A99" s="41"/>
      <c r="B99" s="43" t="s">
        <v>137</v>
      </c>
      <c r="C99" s="45" t="s">
        <v>228</v>
      </c>
      <c r="D99" s="4"/>
      <c r="E99" s="4"/>
      <c r="F99" s="4"/>
      <c r="G99" s="2" t="s">
        <v>775</v>
      </c>
      <c r="H99" s="2"/>
      <c r="I99" s="2"/>
      <c r="J99" s="2"/>
      <c r="K99" s="2"/>
      <c r="L99" s="2"/>
      <c r="M99" s="2"/>
      <c r="N99" s="2"/>
    </row>
    <row r="100" spans="1:15" hidden="1" x14ac:dyDescent="0.25">
      <c r="A100" s="41"/>
      <c r="B100" s="43" t="s">
        <v>139</v>
      </c>
      <c r="C100" s="45" t="s">
        <v>229</v>
      </c>
      <c r="D100" s="4"/>
      <c r="E100" s="4"/>
      <c r="F100" s="4"/>
      <c r="G100" s="2" t="s">
        <v>775</v>
      </c>
      <c r="H100" s="2"/>
      <c r="I100" s="2"/>
      <c r="J100" s="2"/>
      <c r="K100" s="2"/>
      <c r="L100" s="2"/>
      <c r="M100" s="2"/>
      <c r="N100" s="2"/>
    </row>
    <row r="101" spans="1:15" x14ac:dyDescent="0.25">
      <c r="A101" s="41">
        <v>24</v>
      </c>
      <c r="B101" s="43" t="s">
        <v>167</v>
      </c>
      <c r="C101" s="45" t="s">
        <v>193</v>
      </c>
      <c r="D101" s="4" t="s">
        <v>230</v>
      </c>
      <c r="E101" s="4" t="s">
        <v>844</v>
      </c>
      <c r="F101" s="4" t="s">
        <v>772</v>
      </c>
      <c r="G101" s="2" t="s">
        <v>775</v>
      </c>
      <c r="H101" s="2"/>
      <c r="I101" s="2" t="s">
        <v>232</v>
      </c>
      <c r="J101" s="2">
        <v>54</v>
      </c>
      <c r="K101" s="2">
        <v>6</v>
      </c>
      <c r="L101" s="2"/>
      <c r="M101" s="2"/>
      <c r="N101" s="2"/>
    </row>
    <row r="102" spans="1:15" hidden="1" x14ac:dyDescent="0.25">
      <c r="A102" s="41"/>
      <c r="B102" s="43" t="s">
        <v>238</v>
      </c>
      <c r="C102" s="45" t="s">
        <v>233</v>
      </c>
      <c r="D102" s="4"/>
      <c r="E102" s="4"/>
      <c r="F102" s="4"/>
      <c r="G102" s="2" t="s">
        <v>775</v>
      </c>
      <c r="H102" s="2"/>
      <c r="I102" s="2"/>
      <c r="J102" s="2"/>
      <c r="K102" s="2"/>
      <c r="L102" s="2"/>
      <c r="M102" s="2"/>
      <c r="N102" s="2"/>
    </row>
    <row r="103" spans="1:15" hidden="1" x14ac:dyDescent="0.25">
      <c r="A103" s="41"/>
      <c r="B103" s="43" t="s">
        <v>250</v>
      </c>
      <c r="C103" s="45" t="s">
        <v>235</v>
      </c>
      <c r="D103" s="4"/>
      <c r="E103" s="4"/>
      <c r="F103" s="4"/>
      <c r="G103" s="2" t="s">
        <v>775</v>
      </c>
      <c r="H103" s="2"/>
      <c r="I103" s="2"/>
      <c r="J103" s="2"/>
      <c r="K103" s="2"/>
      <c r="L103" s="2"/>
      <c r="M103" s="2"/>
      <c r="N103" s="2"/>
    </row>
    <row r="104" spans="1:15" hidden="1" x14ac:dyDescent="0.25">
      <c r="A104" s="41"/>
      <c r="B104" s="43" t="s">
        <v>240</v>
      </c>
      <c r="C104" s="45" t="s">
        <v>234</v>
      </c>
      <c r="D104" s="4"/>
      <c r="E104" s="4"/>
      <c r="F104" s="4"/>
      <c r="G104" s="2" t="s">
        <v>775</v>
      </c>
      <c r="H104" s="2"/>
      <c r="I104" s="2"/>
      <c r="J104" s="2"/>
      <c r="K104" s="2"/>
      <c r="L104" s="2"/>
      <c r="M104" s="2"/>
      <c r="N104" s="2"/>
    </row>
    <row r="105" spans="1:15" x14ac:dyDescent="0.25">
      <c r="A105" s="41">
        <v>25</v>
      </c>
      <c r="B105" s="43" t="s">
        <v>167</v>
      </c>
      <c r="C105" s="45" t="s">
        <v>192</v>
      </c>
      <c r="D105" s="4" t="s">
        <v>236</v>
      </c>
      <c r="E105" s="4" t="s">
        <v>854</v>
      </c>
      <c r="F105" s="4" t="s">
        <v>787</v>
      </c>
      <c r="G105" s="2" t="s">
        <v>775</v>
      </c>
      <c r="H105" s="2" t="s">
        <v>237</v>
      </c>
      <c r="I105" s="2"/>
      <c r="J105" s="2">
        <v>54</v>
      </c>
      <c r="K105" s="2">
        <v>6</v>
      </c>
      <c r="L105" s="2"/>
      <c r="M105" s="2"/>
      <c r="N105" s="2"/>
    </row>
    <row r="106" spans="1:15" hidden="1" x14ac:dyDescent="0.25">
      <c r="A106" s="41"/>
      <c r="B106" s="43" t="s">
        <v>238</v>
      </c>
      <c r="C106" s="45" t="s">
        <v>241</v>
      </c>
      <c r="D106" s="4"/>
      <c r="E106" s="4"/>
      <c r="F106" s="4"/>
      <c r="G106" s="2" t="s">
        <v>775</v>
      </c>
      <c r="H106" s="2"/>
      <c r="I106" s="2"/>
      <c r="J106" s="2"/>
      <c r="K106" s="2"/>
      <c r="L106" s="2"/>
      <c r="M106" s="2"/>
      <c r="N106" s="2"/>
    </row>
    <row r="107" spans="1:15" hidden="1" x14ac:dyDescent="0.25">
      <c r="A107" s="41"/>
      <c r="B107" s="43" t="s">
        <v>239</v>
      </c>
      <c r="C107" s="45" t="s">
        <v>242</v>
      </c>
      <c r="D107" s="4"/>
      <c r="E107" s="4"/>
      <c r="F107" s="4"/>
      <c r="G107" s="2" t="s">
        <v>775</v>
      </c>
      <c r="H107" s="2"/>
      <c r="I107" s="2"/>
      <c r="J107" s="2"/>
      <c r="K107" s="2"/>
      <c r="L107" s="2"/>
      <c r="M107" s="2"/>
      <c r="N107" s="2"/>
    </row>
    <row r="108" spans="1:15" hidden="1" x14ac:dyDescent="0.25">
      <c r="A108" s="41"/>
      <c r="B108" s="43" t="s">
        <v>240</v>
      </c>
      <c r="C108" s="45" t="s">
        <v>243</v>
      </c>
      <c r="D108" s="4"/>
      <c r="E108" s="4"/>
      <c r="F108" s="4"/>
      <c r="G108" s="2" t="s">
        <v>775</v>
      </c>
      <c r="H108" s="2"/>
      <c r="I108" s="2"/>
      <c r="J108" s="2"/>
      <c r="K108" s="2"/>
      <c r="L108" s="2"/>
      <c r="M108" s="2"/>
      <c r="N108" s="2"/>
    </row>
    <row r="109" spans="1:15" x14ac:dyDescent="0.25">
      <c r="A109" s="41">
        <v>26</v>
      </c>
      <c r="B109" s="43" t="s">
        <v>167</v>
      </c>
      <c r="C109" s="45" t="s">
        <v>217</v>
      </c>
      <c r="D109" s="4" t="s">
        <v>376</v>
      </c>
      <c r="E109" s="4" t="s">
        <v>855</v>
      </c>
      <c r="F109" s="4" t="s">
        <v>772</v>
      </c>
      <c r="G109" s="2" t="s">
        <v>775</v>
      </c>
      <c r="H109" s="2"/>
      <c r="I109" s="2" t="s">
        <v>349</v>
      </c>
      <c r="J109" s="2">
        <v>67</v>
      </c>
      <c r="K109" s="2">
        <v>4</v>
      </c>
      <c r="L109" s="2"/>
      <c r="M109" s="2"/>
      <c r="N109" s="2"/>
      <c r="O109" s="15" t="s">
        <v>382</v>
      </c>
    </row>
    <row r="110" spans="1:15" hidden="1" x14ac:dyDescent="0.25">
      <c r="A110" s="41"/>
      <c r="B110" s="43" t="s">
        <v>381</v>
      </c>
      <c r="C110" s="45" t="s">
        <v>377</v>
      </c>
      <c r="D110" s="4"/>
      <c r="E110" s="4"/>
      <c r="F110" s="4" t="s">
        <v>772</v>
      </c>
      <c r="G110" s="2" t="s">
        <v>775</v>
      </c>
      <c r="H110" s="2"/>
      <c r="I110" s="2"/>
      <c r="J110" s="2"/>
      <c r="K110" s="2"/>
      <c r="L110" s="2"/>
      <c r="M110" s="2"/>
      <c r="N110" s="2"/>
    </row>
    <row r="111" spans="1:15" hidden="1" x14ac:dyDescent="0.25">
      <c r="A111" s="41"/>
      <c r="B111" s="43" t="s">
        <v>213</v>
      </c>
      <c r="C111" s="45" t="s">
        <v>378</v>
      </c>
      <c r="D111" s="4"/>
      <c r="E111" s="4"/>
      <c r="F111" s="4" t="s">
        <v>772</v>
      </c>
      <c r="G111" s="2" t="s">
        <v>775</v>
      </c>
      <c r="H111" s="2"/>
      <c r="I111" s="2"/>
      <c r="J111" s="2"/>
      <c r="K111" s="2"/>
      <c r="L111" s="2"/>
      <c r="M111" s="2"/>
      <c r="N111" s="2"/>
    </row>
    <row r="112" spans="1:15" hidden="1" x14ac:dyDescent="0.25">
      <c r="A112" s="2"/>
      <c r="B112" s="43" t="s">
        <v>314</v>
      </c>
      <c r="C112" s="45" t="s">
        <v>379</v>
      </c>
      <c r="D112" s="4"/>
      <c r="E112" s="4"/>
      <c r="F112" s="4" t="s">
        <v>772</v>
      </c>
      <c r="G112" s="2" t="s">
        <v>775</v>
      </c>
      <c r="H112" s="2"/>
      <c r="I112" s="2"/>
      <c r="J112" s="2"/>
      <c r="K112" s="2"/>
      <c r="L112" s="2"/>
      <c r="M112" s="2"/>
      <c r="N112" s="2"/>
    </row>
    <row r="113" spans="1:15" hidden="1" x14ac:dyDescent="0.25">
      <c r="A113" s="2"/>
      <c r="B113" s="43" t="s">
        <v>314</v>
      </c>
      <c r="C113" s="45" t="s">
        <v>380</v>
      </c>
      <c r="D113" s="2"/>
      <c r="E113" s="2"/>
      <c r="F113" s="4" t="s">
        <v>772</v>
      </c>
      <c r="G113" s="2" t="s">
        <v>775</v>
      </c>
      <c r="H113" s="2"/>
      <c r="I113" s="2"/>
      <c r="J113" s="2"/>
      <c r="K113" s="2"/>
      <c r="L113" s="2"/>
      <c r="M113" s="2"/>
      <c r="N113" s="2"/>
    </row>
    <row r="114" spans="1:15" x14ac:dyDescent="0.25">
      <c r="A114" s="41">
        <v>27</v>
      </c>
      <c r="B114" s="43" t="s">
        <v>167</v>
      </c>
      <c r="C114" s="45" t="s">
        <v>98</v>
      </c>
      <c r="D114" s="9">
        <v>35192006998</v>
      </c>
      <c r="E114" s="47">
        <v>44418</v>
      </c>
      <c r="F114" s="4" t="s">
        <v>772</v>
      </c>
      <c r="G114" s="2" t="s">
        <v>775</v>
      </c>
      <c r="H114" s="2" t="s">
        <v>384</v>
      </c>
      <c r="I114" s="2"/>
      <c r="J114" s="2">
        <v>67</v>
      </c>
      <c r="K114" s="2">
        <v>3</v>
      </c>
      <c r="L114" s="2"/>
      <c r="M114" s="2"/>
      <c r="N114" s="2"/>
      <c r="O114" s="15" t="s">
        <v>101</v>
      </c>
    </row>
    <row r="115" spans="1:15" hidden="1" x14ac:dyDescent="0.25">
      <c r="A115" s="41"/>
      <c r="B115" s="43" t="s">
        <v>385</v>
      </c>
      <c r="C115" s="45" t="s">
        <v>386</v>
      </c>
      <c r="D115" s="9"/>
      <c r="E115" s="9"/>
      <c r="F115" s="4" t="s">
        <v>772</v>
      </c>
      <c r="G115" s="2" t="s">
        <v>775</v>
      </c>
      <c r="H115" s="2"/>
      <c r="I115" s="2"/>
      <c r="J115" s="2"/>
      <c r="K115" s="2"/>
      <c r="L115" s="2"/>
      <c r="M115" s="2"/>
      <c r="N115" s="2"/>
    </row>
    <row r="116" spans="1:15" hidden="1" x14ac:dyDescent="0.25">
      <c r="A116" s="41"/>
      <c r="B116" s="43" t="s">
        <v>314</v>
      </c>
      <c r="C116" s="45" t="s">
        <v>387</v>
      </c>
      <c r="D116" s="9"/>
      <c r="E116" s="9"/>
      <c r="F116" s="4" t="s">
        <v>772</v>
      </c>
      <c r="G116" s="2" t="s">
        <v>775</v>
      </c>
      <c r="H116" s="2"/>
      <c r="I116" s="2"/>
      <c r="J116" s="2"/>
      <c r="K116" s="2"/>
      <c r="L116" s="2"/>
      <c r="M116" s="2"/>
      <c r="N116" s="2"/>
    </row>
    <row r="117" spans="1:15" hidden="1" x14ac:dyDescent="0.25">
      <c r="A117" s="41"/>
      <c r="B117" s="43" t="s">
        <v>314</v>
      </c>
      <c r="C117" s="45" t="s">
        <v>388</v>
      </c>
      <c r="D117" s="9"/>
      <c r="E117" s="9"/>
      <c r="F117" s="4" t="s">
        <v>772</v>
      </c>
      <c r="G117" s="2" t="s">
        <v>775</v>
      </c>
      <c r="H117" s="2"/>
      <c r="I117" s="2"/>
      <c r="J117" s="2"/>
      <c r="K117" s="2"/>
      <c r="L117" s="2"/>
      <c r="M117" s="2"/>
      <c r="N117" s="2"/>
    </row>
    <row r="118" spans="1:15" x14ac:dyDescent="0.25">
      <c r="A118" s="41">
        <v>28</v>
      </c>
      <c r="B118" s="43" t="s">
        <v>167</v>
      </c>
      <c r="C118" s="45" t="s">
        <v>25</v>
      </c>
      <c r="D118" s="9">
        <v>168388215</v>
      </c>
      <c r="E118" s="47">
        <v>39781</v>
      </c>
      <c r="F118" s="9" t="s">
        <v>787</v>
      </c>
      <c r="G118" s="2" t="s">
        <v>775</v>
      </c>
      <c r="H118" s="2" t="s">
        <v>390</v>
      </c>
      <c r="I118" s="2"/>
      <c r="J118" s="2">
        <v>67</v>
      </c>
      <c r="K118" s="2">
        <v>2</v>
      </c>
      <c r="L118" s="2"/>
      <c r="M118" s="2"/>
      <c r="N118" s="2"/>
    </row>
    <row r="119" spans="1:15" hidden="1" x14ac:dyDescent="0.25">
      <c r="A119" s="41"/>
      <c r="B119" s="43" t="s">
        <v>137</v>
      </c>
      <c r="C119" s="45" t="s">
        <v>391</v>
      </c>
      <c r="D119" s="2"/>
      <c r="E119" s="2"/>
      <c r="F119" s="2"/>
      <c r="G119" s="2" t="s">
        <v>775</v>
      </c>
      <c r="H119" s="2"/>
      <c r="I119" s="2"/>
      <c r="J119" s="2"/>
      <c r="K119" s="2"/>
      <c r="L119" s="2"/>
      <c r="M119" s="2"/>
      <c r="N119" s="2"/>
    </row>
    <row r="120" spans="1:15" hidden="1" x14ac:dyDescent="0.25">
      <c r="A120" s="41"/>
      <c r="B120" s="43" t="s">
        <v>314</v>
      </c>
      <c r="C120" s="45" t="s">
        <v>392</v>
      </c>
      <c r="D120" s="2"/>
      <c r="E120" s="2"/>
      <c r="F120" s="2"/>
      <c r="G120" s="2" t="s">
        <v>775</v>
      </c>
      <c r="H120" s="2"/>
      <c r="I120" s="2"/>
      <c r="J120" s="2"/>
      <c r="K120" s="2"/>
      <c r="L120" s="2"/>
      <c r="M120" s="2"/>
      <c r="N120" s="2"/>
    </row>
    <row r="121" spans="1:15" hidden="1" x14ac:dyDescent="0.25">
      <c r="A121" s="41"/>
      <c r="B121" s="43" t="s">
        <v>314</v>
      </c>
      <c r="C121" s="45" t="s">
        <v>393</v>
      </c>
      <c r="D121" s="2"/>
      <c r="E121" s="2"/>
      <c r="F121" s="2"/>
      <c r="G121" s="2" t="s">
        <v>775</v>
      </c>
      <c r="H121" s="2"/>
      <c r="I121" s="2"/>
      <c r="J121" s="2"/>
      <c r="K121" s="2"/>
      <c r="L121" s="2"/>
      <c r="M121" s="2"/>
      <c r="N121" s="2"/>
    </row>
    <row r="122" spans="1:15" x14ac:dyDescent="0.25">
      <c r="A122" s="41">
        <v>29</v>
      </c>
      <c r="B122" s="43" t="s">
        <v>167</v>
      </c>
      <c r="C122" s="45" t="s">
        <v>12</v>
      </c>
      <c r="D122" s="4" t="s">
        <v>394</v>
      </c>
      <c r="E122" s="4" t="s">
        <v>856</v>
      </c>
      <c r="F122" s="4" t="s">
        <v>778</v>
      </c>
      <c r="G122" s="2" t="s">
        <v>775</v>
      </c>
      <c r="H122" s="2" t="s">
        <v>395</v>
      </c>
      <c r="I122" s="2"/>
      <c r="J122" s="2">
        <v>67</v>
      </c>
      <c r="K122" s="2">
        <v>5</v>
      </c>
      <c r="L122" s="2"/>
      <c r="M122" s="2"/>
      <c r="N122" s="2"/>
    </row>
    <row r="123" spans="1:15" hidden="1" x14ac:dyDescent="0.25">
      <c r="A123" s="41"/>
      <c r="B123" s="43" t="s">
        <v>137</v>
      </c>
      <c r="C123" s="45" t="s">
        <v>396</v>
      </c>
      <c r="D123" s="4"/>
      <c r="E123" s="4"/>
      <c r="F123" s="4"/>
      <c r="G123" s="2" t="s">
        <v>775</v>
      </c>
      <c r="H123" s="2"/>
      <c r="I123" s="2"/>
      <c r="J123" s="2"/>
      <c r="K123" s="2"/>
      <c r="L123" s="2"/>
      <c r="M123" s="2"/>
      <c r="N123" s="2"/>
    </row>
    <row r="124" spans="1:15" hidden="1" x14ac:dyDescent="0.25">
      <c r="A124" s="41"/>
      <c r="B124" s="43" t="s">
        <v>314</v>
      </c>
      <c r="C124" s="45" t="s">
        <v>397</v>
      </c>
      <c r="D124" s="4"/>
      <c r="E124" s="4"/>
      <c r="F124" s="4"/>
      <c r="G124" s="2" t="s">
        <v>775</v>
      </c>
      <c r="H124" s="2"/>
      <c r="I124" s="2"/>
      <c r="J124" s="2"/>
      <c r="K124" s="2"/>
      <c r="L124" s="2"/>
      <c r="M124" s="2"/>
      <c r="N124" s="2"/>
    </row>
    <row r="125" spans="1:15" x14ac:dyDescent="0.25">
      <c r="A125" s="41">
        <v>30</v>
      </c>
      <c r="B125" s="43" t="s">
        <v>167</v>
      </c>
      <c r="C125" s="45" t="s">
        <v>296</v>
      </c>
      <c r="D125" s="4" t="s">
        <v>398</v>
      </c>
      <c r="E125" s="4" t="s">
        <v>786</v>
      </c>
      <c r="F125" s="4" t="s">
        <v>772</v>
      </c>
      <c r="G125" s="2" t="s">
        <v>775</v>
      </c>
      <c r="H125" s="2" t="s">
        <v>399</v>
      </c>
      <c r="I125" s="2"/>
      <c r="J125" s="2">
        <v>67</v>
      </c>
      <c r="K125" s="2">
        <v>5</v>
      </c>
      <c r="L125" s="2"/>
      <c r="M125" s="2"/>
      <c r="N125" s="2"/>
    </row>
    <row r="126" spans="1:15" hidden="1" x14ac:dyDescent="0.25">
      <c r="A126" s="41"/>
      <c r="B126" s="43" t="s">
        <v>213</v>
      </c>
      <c r="C126" s="45" t="s">
        <v>400</v>
      </c>
      <c r="D126" s="4"/>
      <c r="E126" s="4"/>
      <c r="F126" s="4" t="s">
        <v>772</v>
      </c>
      <c r="G126" s="2" t="s">
        <v>775</v>
      </c>
      <c r="H126" s="2"/>
      <c r="I126" s="2"/>
      <c r="J126" s="2"/>
      <c r="K126" s="2"/>
      <c r="L126" s="2"/>
      <c r="M126" s="2"/>
      <c r="N126" s="2"/>
    </row>
    <row r="127" spans="1:15" hidden="1" x14ac:dyDescent="0.25">
      <c r="A127" s="41"/>
      <c r="B127" s="43" t="s">
        <v>139</v>
      </c>
      <c r="C127" s="45" t="s">
        <v>401</v>
      </c>
      <c r="D127" s="4"/>
      <c r="E127" s="4"/>
      <c r="F127" s="4" t="s">
        <v>772</v>
      </c>
      <c r="G127" s="2" t="s">
        <v>775</v>
      </c>
      <c r="H127" s="2"/>
      <c r="I127" s="2"/>
      <c r="J127" s="2"/>
      <c r="K127" s="2"/>
      <c r="L127" s="2"/>
      <c r="M127" s="2"/>
      <c r="N127" s="2"/>
    </row>
    <row r="128" spans="1:15" hidden="1" x14ac:dyDescent="0.25">
      <c r="A128" s="41"/>
      <c r="B128" s="43" t="s">
        <v>139</v>
      </c>
      <c r="C128" s="45" t="s">
        <v>402</v>
      </c>
      <c r="D128" s="4"/>
      <c r="E128" s="4"/>
      <c r="F128" s="4" t="s">
        <v>772</v>
      </c>
      <c r="G128" s="2" t="s">
        <v>775</v>
      </c>
      <c r="H128" s="2"/>
      <c r="I128" s="2"/>
      <c r="J128" s="2"/>
      <c r="K128" s="2"/>
      <c r="L128" s="2"/>
      <c r="M128" s="2"/>
      <c r="N128" s="2"/>
    </row>
    <row r="129" spans="1:14" x14ac:dyDescent="0.25">
      <c r="A129" s="41">
        <v>31</v>
      </c>
      <c r="B129" s="43" t="s">
        <v>167</v>
      </c>
      <c r="C129" s="45" t="s">
        <v>299</v>
      </c>
      <c r="D129" s="4" t="s">
        <v>403</v>
      </c>
      <c r="E129" s="4" t="s">
        <v>857</v>
      </c>
      <c r="F129" s="4" t="s">
        <v>772</v>
      </c>
      <c r="G129" s="2" t="s">
        <v>775</v>
      </c>
      <c r="H129" s="2" t="s">
        <v>404</v>
      </c>
      <c r="I129" s="2"/>
      <c r="J129" s="2">
        <v>54</v>
      </c>
      <c r="K129" s="2">
        <v>3</v>
      </c>
      <c r="L129" s="2"/>
      <c r="M129" s="2"/>
      <c r="N129" s="2"/>
    </row>
    <row r="130" spans="1:14" hidden="1" x14ac:dyDescent="0.25">
      <c r="A130" s="41"/>
      <c r="B130" s="43" t="s">
        <v>213</v>
      </c>
      <c r="C130" s="45" t="s">
        <v>405</v>
      </c>
      <c r="D130" s="4"/>
      <c r="E130" s="4"/>
      <c r="F130" s="4"/>
      <c r="G130" s="2" t="s">
        <v>775</v>
      </c>
      <c r="H130" s="2"/>
      <c r="I130" s="2"/>
      <c r="J130" s="2"/>
      <c r="K130" s="2"/>
      <c r="L130" s="2"/>
      <c r="M130" s="2"/>
      <c r="N130" s="2"/>
    </row>
    <row r="131" spans="1:14" hidden="1" x14ac:dyDescent="0.25">
      <c r="A131" s="41"/>
      <c r="B131" s="43" t="s">
        <v>139</v>
      </c>
      <c r="C131" s="45" t="s">
        <v>406</v>
      </c>
      <c r="D131" s="4"/>
      <c r="E131" s="4"/>
      <c r="F131" s="4"/>
      <c r="G131" s="2" t="s">
        <v>775</v>
      </c>
      <c r="H131" s="2"/>
      <c r="I131" s="2"/>
      <c r="J131" s="2"/>
      <c r="K131" s="2"/>
      <c r="L131" s="2"/>
      <c r="M131" s="2"/>
      <c r="N131" s="2"/>
    </row>
    <row r="132" spans="1:14" hidden="1" x14ac:dyDescent="0.25">
      <c r="A132" s="41"/>
      <c r="B132" s="43" t="s">
        <v>139</v>
      </c>
      <c r="C132" s="45" t="s">
        <v>407</v>
      </c>
      <c r="D132" s="4"/>
      <c r="E132" s="4"/>
      <c r="F132" s="4"/>
      <c r="G132" s="2" t="s">
        <v>775</v>
      </c>
      <c r="H132" s="2"/>
      <c r="I132" s="2"/>
      <c r="J132" s="2"/>
      <c r="K132" s="2"/>
      <c r="L132" s="2"/>
      <c r="M132" s="2"/>
      <c r="N132" s="2"/>
    </row>
    <row r="133" spans="1:14" x14ac:dyDescent="0.25">
      <c r="A133" s="41">
        <v>32</v>
      </c>
      <c r="B133" s="43" t="s">
        <v>167</v>
      </c>
      <c r="C133" s="45" t="s">
        <v>306</v>
      </c>
      <c r="D133" s="4" t="s">
        <v>408</v>
      </c>
      <c r="E133" s="4" t="s">
        <v>858</v>
      </c>
      <c r="F133" s="4" t="s">
        <v>787</v>
      </c>
      <c r="G133" s="2" t="s">
        <v>775</v>
      </c>
      <c r="H133" s="2" t="s">
        <v>409</v>
      </c>
      <c r="I133" s="2"/>
      <c r="J133" s="2">
        <v>67</v>
      </c>
      <c r="K133" s="2">
        <v>6</v>
      </c>
      <c r="L133" s="2"/>
      <c r="M133" s="2"/>
      <c r="N133" s="2"/>
    </row>
    <row r="134" spans="1:14" hidden="1" x14ac:dyDescent="0.25">
      <c r="A134" s="41"/>
      <c r="B134" s="43" t="s">
        <v>137</v>
      </c>
      <c r="C134" s="45" t="s">
        <v>410</v>
      </c>
      <c r="D134" s="4"/>
      <c r="E134" s="4"/>
      <c r="F134" s="4"/>
      <c r="G134" s="2" t="s">
        <v>775</v>
      </c>
      <c r="H134" s="2"/>
      <c r="I134" s="2"/>
      <c r="J134" s="2"/>
      <c r="K134" s="2"/>
      <c r="L134" s="2"/>
      <c r="M134" s="2"/>
      <c r="N134" s="2"/>
    </row>
    <row r="135" spans="1:14" hidden="1" x14ac:dyDescent="0.25">
      <c r="A135" s="41"/>
      <c r="B135" s="43" t="s">
        <v>139</v>
      </c>
      <c r="C135" s="45" t="s">
        <v>411</v>
      </c>
      <c r="D135" s="4"/>
      <c r="E135" s="4"/>
      <c r="F135" s="4"/>
      <c r="G135" s="2" t="s">
        <v>775</v>
      </c>
      <c r="H135" s="2"/>
      <c r="I135" s="2"/>
      <c r="J135" s="2"/>
      <c r="K135" s="2"/>
      <c r="L135" s="2"/>
      <c r="M135" s="2"/>
      <c r="N135" s="2"/>
    </row>
    <row r="136" spans="1:14" hidden="1" x14ac:dyDescent="0.25">
      <c r="A136" s="41"/>
      <c r="B136" s="43" t="s">
        <v>139</v>
      </c>
      <c r="C136" s="45" t="s">
        <v>412</v>
      </c>
      <c r="D136" s="4"/>
      <c r="E136" s="4"/>
      <c r="F136" s="4"/>
      <c r="G136" s="2" t="s">
        <v>775</v>
      </c>
      <c r="H136" s="2"/>
      <c r="I136" s="2"/>
      <c r="J136" s="2"/>
      <c r="K136" s="2"/>
      <c r="L136" s="2"/>
      <c r="M136" s="2"/>
      <c r="N136" s="2"/>
    </row>
    <row r="137" spans="1:14" x14ac:dyDescent="0.25">
      <c r="A137" s="41">
        <v>33</v>
      </c>
      <c r="B137" s="43" t="s">
        <v>167</v>
      </c>
      <c r="C137" s="45" t="s">
        <v>416</v>
      </c>
      <c r="D137" s="4" t="s">
        <v>418</v>
      </c>
      <c r="E137" s="4" t="s">
        <v>859</v>
      </c>
      <c r="F137" s="4" t="s">
        <v>772</v>
      </c>
      <c r="G137" s="2" t="s">
        <v>775</v>
      </c>
      <c r="H137" s="2" t="s">
        <v>420</v>
      </c>
      <c r="I137" s="2"/>
      <c r="J137" s="2">
        <v>54</v>
      </c>
      <c r="K137" s="2">
        <v>6</v>
      </c>
      <c r="L137" s="2"/>
      <c r="M137" s="2"/>
      <c r="N137" s="2"/>
    </row>
    <row r="138" spans="1:14" hidden="1" x14ac:dyDescent="0.25">
      <c r="A138" s="41"/>
      <c r="B138" s="43" t="s">
        <v>137</v>
      </c>
      <c r="C138" s="45" t="s">
        <v>421</v>
      </c>
      <c r="D138" s="4"/>
      <c r="E138" s="4"/>
      <c r="F138" s="4"/>
      <c r="G138" s="2" t="s">
        <v>775</v>
      </c>
      <c r="H138" s="2"/>
      <c r="I138" s="2"/>
      <c r="J138" s="2"/>
      <c r="K138" s="2"/>
      <c r="L138" s="2"/>
      <c r="M138" s="2"/>
      <c r="N138" s="2"/>
    </row>
    <row r="139" spans="1:14" hidden="1" x14ac:dyDescent="0.25">
      <c r="A139" s="41"/>
      <c r="B139" s="43" t="s">
        <v>139</v>
      </c>
      <c r="C139" s="45" t="s">
        <v>422</v>
      </c>
      <c r="D139" s="4"/>
      <c r="E139" s="4"/>
      <c r="F139" s="4"/>
      <c r="G139" s="2" t="s">
        <v>775</v>
      </c>
      <c r="H139" s="2"/>
      <c r="I139" s="2"/>
      <c r="J139" s="2"/>
      <c r="K139" s="2"/>
      <c r="L139" s="2"/>
      <c r="M139" s="2"/>
      <c r="N139" s="2"/>
    </row>
    <row r="140" spans="1:14" hidden="1" x14ac:dyDescent="0.25">
      <c r="A140" s="41"/>
      <c r="B140" s="43" t="s">
        <v>139</v>
      </c>
      <c r="C140" s="45" t="s">
        <v>423</v>
      </c>
      <c r="D140" s="4"/>
      <c r="E140" s="4"/>
      <c r="F140" s="4"/>
      <c r="G140" s="2" t="s">
        <v>775</v>
      </c>
      <c r="H140" s="2"/>
      <c r="I140" s="2"/>
      <c r="J140" s="2"/>
      <c r="K140" s="2"/>
      <c r="L140" s="2"/>
      <c r="M140" s="2"/>
      <c r="N140" s="2"/>
    </row>
    <row r="141" spans="1:14" x14ac:dyDescent="0.25">
      <c r="A141" s="41">
        <v>34</v>
      </c>
      <c r="B141" s="43" t="s">
        <v>167</v>
      </c>
      <c r="C141" s="45" t="s">
        <v>285</v>
      </c>
      <c r="D141" s="4" t="s">
        <v>424</v>
      </c>
      <c r="E141" s="4" t="s">
        <v>860</v>
      </c>
      <c r="F141" s="4" t="s">
        <v>778</v>
      </c>
      <c r="G141" s="2" t="s">
        <v>775</v>
      </c>
      <c r="H141" s="2" t="s">
        <v>426</v>
      </c>
      <c r="I141" s="2"/>
      <c r="J141" s="2">
        <v>67</v>
      </c>
      <c r="K141" s="2">
        <v>5</v>
      </c>
      <c r="L141" s="2"/>
      <c r="M141" s="2"/>
      <c r="N141" s="2"/>
    </row>
    <row r="142" spans="1:14" hidden="1" x14ac:dyDescent="0.25">
      <c r="A142" s="41"/>
      <c r="B142" s="43" t="s">
        <v>137</v>
      </c>
      <c r="C142" s="45" t="s">
        <v>427</v>
      </c>
      <c r="D142" s="4"/>
      <c r="E142" s="4"/>
      <c r="F142" s="4"/>
      <c r="G142" s="2" t="s">
        <v>775</v>
      </c>
      <c r="H142" s="2"/>
      <c r="I142" s="2"/>
      <c r="J142" s="2"/>
      <c r="K142" s="2"/>
      <c r="L142" s="2"/>
      <c r="M142" s="2"/>
      <c r="N142" s="2"/>
    </row>
    <row r="143" spans="1:14" hidden="1" x14ac:dyDescent="0.25">
      <c r="A143" s="41"/>
      <c r="B143" s="43" t="s">
        <v>139</v>
      </c>
      <c r="C143" s="45" t="s">
        <v>428</v>
      </c>
      <c r="D143" s="4"/>
      <c r="E143" s="4"/>
      <c r="F143" s="4"/>
      <c r="G143" s="2" t="s">
        <v>775</v>
      </c>
      <c r="H143" s="2"/>
      <c r="I143" s="2"/>
      <c r="J143" s="2"/>
      <c r="K143" s="2"/>
      <c r="L143" s="2"/>
      <c r="M143" s="2"/>
      <c r="N143" s="2"/>
    </row>
    <row r="144" spans="1:14" x14ac:dyDescent="0.25">
      <c r="A144" s="41">
        <v>35</v>
      </c>
      <c r="B144" s="43" t="s">
        <v>167</v>
      </c>
      <c r="C144" s="45" t="s">
        <v>15</v>
      </c>
      <c r="D144" s="4" t="s">
        <v>429</v>
      </c>
      <c r="E144" s="4" t="s">
        <v>861</v>
      </c>
      <c r="F144" s="4" t="s">
        <v>772</v>
      </c>
      <c r="G144" s="2" t="s">
        <v>775</v>
      </c>
      <c r="H144" s="2"/>
      <c r="I144" s="2" t="s">
        <v>349</v>
      </c>
      <c r="J144" s="2">
        <v>54</v>
      </c>
      <c r="K144" s="2">
        <v>5</v>
      </c>
      <c r="L144" s="2"/>
      <c r="M144" s="2"/>
      <c r="N144" s="2"/>
    </row>
    <row r="145" spans="1:14" hidden="1" x14ac:dyDescent="0.25">
      <c r="A145" s="41"/>
      <c r="B145" s="43" t="s">
        <v>213</v>
      </c>
      <c r="C145" s="45" t="s">
        <v>430</v>
      </c>
      <c r="D145" s="4"/>
      <c r="E145" s="4"/>
      <c r="F145" s="4"/>
      <c r="G145" s="2" t="s">
        <v>775</v>
      </c>
      <c r="H145" s="2"/>
      <c r="I145" s="2"/>
      <c r="J145" s="2"/>
      <c r="K145" s="2"/>
      <c r="L145" s="2"/>
      <c r="M145" s="2"/>
      <c r="N145" s="2"/>
    </row>
    <row r="146" spans="1:14" hidden="1" x14ac:dyDescent="0.25">
      <c r="A146" s="41"/>
      <c r="B146" s="43" t="s">
        <v>139</v>
      </c>
      <c r="C146" s="45" t="s">
        <v>431</v>
      </c>
      <c r="D146" s="4"/>
      <c r="E146" s="4"/>
      <c r="F146" s="4"/>
      <c r="G146" s="2" t="s">
        <v>775</v>
      </c>
      <c r="H146" s="2"/>
      <c r="I146" s="2"/>
      <c r="J146" s="2"/>
      <c r="K146" s="2"/>
      <c r="L146" s="2"/>
      <c r="M146" s="2"/>
      <c r="N146" s="2"/>
    </row>
    <row r="147" spans="1:14" hidden="1" x14ac:dyDescent="0.25">
      <c r="A147" s="41"/>
      <c r="B147" s="43" t="s">
        <v>139</v>
      </c>
      <c r="C147" s="45" t="s">
        <v>432</v>
      </c>
      <c r="D147" s="4"/>
      <c r="E147" s="4"/>
      <c r="F147" s="4"/>
      <c r="G147" s="2" t="s">
        <v>775</v>
      </c>
      <c r="H147" s="2"/>
      <c r="I147" s="2"/>
      <c r="J147" s="2"/>
      <c r="K147" s="2"/>
      <c r="L147" s="2"/>
      <c r="M147" s="2"/>
      <c r="N147" s="2"/>
    </row>
    <row r="148" spans="1:14" hidden="1" x14ac:dyDescent="0.25">
      <c r="A148" s="41"/>
      <c r="B148" s="43" t="s">
        <v>139</v>
      </c>
      <c r="C148" s="45" t="s">
        <v>433</v>
      </c>
      <c r="D148" s="4"/>
      <c r="E148" s="4"/>
      <c r="F148" s="4"/>
      <c r="G148" s="2" t="s">
        <v>775</v>
      </c>
      <c r="H148" s="2"/>
      <c r="I148" s="2"/>
      <c r="J148" s="2"/>
      <c r="K148" s="2"/>
      <c r="L148" s="2"/>
      <c r="M148" s="2"/>
      <c r="N148" s="2"/>
    </row>
    <row r="149" spans="1:14" x14ac:dyDescent="0.25">
      <c r="A149" s="41">
        <v>36</v>
      </c>
      <c r="B149" s="43" t="s">
        <v>167</v>
      </c>
      <c r="C149" s="45" t="s">
        <v>179</v>
      </c>
      <c r="D149" s="4" t="s">
        <v>434</v>
      </c>
      <c r="E149" s="4" t="s">
        <v>862</v>
      </c>
      <c r="F149" s="4" t="s">
        <v>787</v>
      </c>
      <c r="G149" s="2" t="s">
        <v>775</v>
      </c>
      <c r="H149" s="2" t="s">
        <v>409</v>
      </c>
      <c r="I149" s="2"/>
      <c r="J149" s="2">
        <v>28</v>
      </c>
      <c r="K149" s="2">
        <v>3</v>
      </c>
      <c r="L149" s="2"/>
      <c r="M149" s="2"/>
      <c r="N149" s="2"/>
    </row>
    <row r="150" spans="1:14" hidden="1" x14ac:dyDescent="0.25">
      <c r="A150" s="41"/>
      <c r="B150" s="43" t="s">
        <v>213</v>
      </c>
      <c r="C150" s="45" t="s">
        <v>436</v>
      </c>
      <c r="D150" s="4"/>
      <c r="E150" s="4"/>
      <c r="F150" s="4"/>
      <c r="G150" s="2"/>
      <c r="H150" s="2"/>
      <c r="I150" s="2"/>
      <c r="J150" s="2"/>
      <c r="K150" s="2"/>
      <c r="L150" s="2"/>
      <c r="M150" s="2"/>
      <c r="N150" s="2"/>
    </row>
    <row r="151" spans="1:14" hidden="1" x14ac:dyDescent="0.25">
      <c r="A151" s="41"/>
      <c r="B151" s="43" t="s">
        <v>139</v>
      </c>
      <c r="C151" s="45" t="s">
        <v>437</v>
      </c>
      <c r="D151" s="4"/>
      <c r="E151" s="4"/>
      <c r="F151" s="4"/>
      <c r="G151" s="2"/>
      <c r="H151" s="2"/>
      <c r="I151" s="2"/>
      <c r="J151" s="2"/>
      <c r="K151" s="2"/>
      <c r="L151" s="2"/>
      <c r="M151" s="2"/>
      <c r="N151" s="2"/>
    </row>
    <row r="152" spans="1:14" x14ac:dyDescent="0.25">
      <c r="A152" s="41">
        <v>37</v>
      </c>
      <c r="B152" s="43" t="s">
        <v>438</v>
      </c>
      <c r="C152" s="45" t="s">
        <v>439</v>
      </c>
      <c r="D152" s="4" t="s">
        <v>440</v>
      </c>
      <c r="E152" s="4" t="s">
        <v>863</v>
      </c>
      <c r="F152" s="4" t="s">
        <v>772</v>
      </c>
      <c r="G152" s="2" t="s">
        <v>172</v>
      </c>
      <c r="H152" s="2" t="s">
        <v>442</v>
      </c>
      <c r="I152" s="2"/>
      <c r="J152" s="2">
        <v>28</v>
      </c>
      <c r="K152" s="2">
        <v>2</v>
      </c>
      <c r="L152" s="2"/>
      <c r="M152" s="2"/>
      <c r="N152" s="2"/>
    </row>
    <row r="153" spans="1:14" hidden="1" x14ac:dyDescent="0.25">
      <c r="A153" s="41"/>
      <c r="B153" s="43" t="s">
        <v>213</v>
      </c>
      <c r="C153" s="45" t="s">
        <v>443</v>
      </c>
      <c r="D153" s="4"/>
      <c r="E153" s="4"/>
      <c r="F153" s="4"/>
      <c r="G153" s="2"/>
      <c r="H153" s="2"/>
      <c r="I153" s="2"/>
      <c r="J153" s="2"/>
      <c r="K153" s="2"/>
      <c r="L153" s="2"/>
      <c r="M153" s="2"/>
      <c r="N153" s="2"/>
    </row>
    <row r="154" spans="1:14" hidden="1" x14ac:dyDescent="0.25">
      <c r="A154" s="41"/>
      <c r="B154" s="43" t="s">
        <v>139</v>
      </c>
      <c r="C154" s="45" t="s">
        <v>444</v>
      </c>
      <c r="D154" s="4"/>
      <c r="E154" s="4"/>
      <c r="F154" s="4"/>
      <c r="G154" s="2"/>
      <c r="H154" s="2"/>
      <c r="I154" s="2"/>
      <c r="J154" s="2"/>
      <c r="K154" s="2"/>
      <c r="L154" s="2"/>
      <c r="M154" s="2"/>
      <c r="N154" s="2"/>
    </row>
    <row r="155" spans="1:14" hidden="1" x14ac:dyDescent="0.25">
      <c r="A155" s="41"/>
      <c r="B155" s="43" t="s">
        <v>139</v>
      </c>
      <c r="C155" s="45" t="s">
        <v>445</v>
      </c>
      <c r="D155" s="4"/>
      <c r="E155" s="4"/>
      <c r="F155" s="4"/>
      <c r="G155" s="2"/>
      <c r="H155" s="2"/>
      <c r="I155" s="2"/>
      <c r="J155" s="2"/>
      <c r="K155" s="2"/>
      <c r="L155" s="2"/>
      <c r="M155" s="2"/>
      <c r="N155" s="2"/>
    </row>
    <row r="156" spans="1:14" x14ac:dyDescent="0.25">
      <c r="A156" s="41">
        <v>38</v>
      </c>
      <c r="B156" s="43" t="s">
        <v>446</v>
      </c>
      <c r="C156" s="45" t="s">
        <v>60</v>
      </c>
      <c r="D156" s="4" t="s">
        <v>447</v>
      </c>
      <c r="E156" s="4" t="s">
        <v>864</v>
      </c>
      <c r="F156" s="4" t="s">
        <v>787</v>
      </c>
      <c r="G156" s="2" t="s">
        <v>61</v>
      </c>
      <c r="H156" s="2" t="s">
        <v>44</v>
      </c>
      <c r="I156" s="2"/>
      <c r="J156" s="2">
        <v>54</v>
      </c>
      <c r="K156" s="2">
        <v>3</v>
      </c>
      <c r="L156" s="2"/>
      <c r="M156" s="2"/>
      <c r="N156" s="2"/>
    </row>
    <row r="157" spans="1:14" x14ac:dyDescent="0.25">
      <c r="A157" s="41">
        <v>39</v>
      </c>
      <c r="B157" s="43" t="s">
        <v>448</v>
      </c>
      <c r="C157" s="45" t="s">
        <v>185</v>
      </c>
      <c r="D157" s="4" t="s">
        <v>449</v>
      </c>
      <c r="E157" s="4" t="s">
        <v>865</v>
      </c>
      <c r="F157" s="4" t="s">
        <v>778</v>
      </c>
      <c r="G157" s="2" t="s">
        <v>61</v>
      </c>
      <c r="H157" s="2" t="s">
        <v>187</v>
      </c>
      <c r="I157" s="2"/>
      <c r="J157" s="2">
        <v>54</v>
      </c>
      <c r="K157" s="2">
        <v>5</v>
      </c>
      <c r="L157" s="2"/>
      <c r="M157" s="2"/>
      <c r="N157" s="2"/>
    </row>
    <row r="158" spans="1:14" hidden="1" x14ac:dyDescent="0.25">
      <c r="A158" s="41"/>
      <c r="B158" s="43" t="s">
        <v>213</v>
      </c>
      <c r="C158" s="45" t="s">
        <v>450</v>
      </c>
      <c r="D158" s="4"/>
      <c r="E158" s="4"/>
      <c r="F158" s="4"/>
      <c r="G158" s="2"/>
      <c r="H158" s="2"/>
      <c r="I158" s="2"/>
      <c r="J158" s="2"/>
      <c r="K158" s="2"/>
      <c r="L158" s="2"/>
      <c r="M158" s="2"/>
      <c r="N158" s="2"/>
    </row>
    <row r="159" spans="1:14" hidden="1" x14ac:dyDescent="0.25">
      <c r="A159" s="41"/>
      <c r="B159" s="43" t="s">
        <v>139</v>
      </c>
      <c r="C159" s="45" t="s">
        <v>451</v>
      </c>
      <c r="D159" s="4"/>
      <c r="E159" s="4"/>
      <c r="F159" s="4"/>
      <c r="G159" s="2"/>
      <c r="H159" s="2"/>
      <c r="I159" s="2"/>
      <c r="J159" s="2"/>
      <c r="K159" s="2"/>
      <c r="L159" s="2"/>
      <c r="M159" s="2"/>
      <c r="N159" s="2"/>
    </row>
    <row r="160" spans="1:14" hidden="1" x14ac:dyDescent="0.25">
      <c r="A160" s="41"/>
      <c r="B160" s="43" t="s">
        <v>139</v>
      </c>
      <c r="C160" s="45" t="s">
        <v>452</v>
      </c>
      <c r="D160" s="4"/>
      <c r="E160" s="4"/>
      <c r="F160" s="4"/>
      <c r="G160" s="2"/>
      <c r="H160" s="2"/>
      <c r="I160" s="2"/>
      <c r="J160" s="2"/>
      <c r="K160" s="2"/>
      <c r="L160" s="2"/>
      <c r="M160" s="2"/>
      <c r="N160" s="2"/>
    </row>
    <row r="161" spans="1:14" x14ac:dyDescent="0.25">
      <c r="A161" s="41">
        <v>40</v>
      </c>
      <c r="B161" s="43" t="s">
        <v>453</v>
      </c>
      <c r="C161" s="45" t="s">
        <v>24</v>
      </c>
      <c r="D161" s="4" t="s">
        <v>871</v>
      </c>
      <c r="E161" s="4" t="s">
        <v>874</v>
      </c>
      <c r="F161" s="4" t="s">
        <v>872</v>
      </c>
      <c r="G161" s="2" t="s">
        <v>775</v>
      </c>
      <c r="H161" s="2" t="s">
        <v>44</v>
      </c>
      <c r="I161" s="2"/>
      <c r="J161" s="2">
        <v>67</v>
      </c>
      <c r="K161" s="2">
        <v>2</v>
      </c>
      <c r="L161" s="2"/>
      <c r="M161" s="2"/>
      <c r="N161" s="2"/>
    </row>
    <row r="162" spans="1:14" hidden="1" x14ac:dyDescent="0.25">
      <c r="A162" s="41"/>
      <c r="B162" s="43" t="s">
        <v>137</v>
      </c>
      <c r="C162" s="45" t="s">
        <v>459</v>
      </c>
      <c r="D162" s="4"/>
      <c r="E162" s="4"/>
      <c r="F162" s="4"/>
      <c r="G162" s="2" t="s">
        <v>775</v>
      </c>
      <c r="H162" s="2"/>
      <c r="I162" s="2"/>
      <c r="J162" s="2"/>
      <c r="K162" s="2"/>
      <c r="L162" s="2"/>
      <c r="M162" s="2"/>
      <c r="N162" s="2"/>
    </row>
    <row r="163" spans="1:14" hidden="1" x14ac:dyDescent="0.25">
      <c r="A163" s="41"/>
      <c r="B163" s="43" t="s">
        <v>139</v>
      </c>
      <c r="C163" s="45" t="s">
        <v>460</v>
      </c>
      <c r="D163" s="4"/>
      <c r="E163" s="4"/>
      <c r="F163" s="4"/>
      <c r="G163" s="2" t="s">
        <v>775</v>
      </c>
      <c r="H163" s="2"/>
      <c r="I163" s="2"/>
      <c r="J163" s="2"/>
      <c r="K163" s="2"/>
      <c r="L163" s="2"/>
      <c r="M163" s="2"/>
      <c r="N163" s="2"/>
    </row>
    <row r="164" spans="1:14" hidden="1" x14ac:dyDescent="0.25">
      <c r="A164" s="41"/>
      <c r="B164" s="43" t="s">
        <v>139</v>
      </c>
      <c r="C164" s="45" t="s">
        <v>461</v>
      </c>
      <c r="D164" s="4"/>
      <c r="E164" s="4"/>
      <c r="F164" s="4"/>
      <c r="G164" s="2" t="s">
        <v>775</v>
      </c>
      <c r="H164" s="2"/>
      <c r="I164" s="2"/>
      <c r="J164" s="2"/>
      <c r="K164" s="2"/>
      <c r="L164" s="2"/>
      <c r="M164" s="2"/>
      <c r="N164" s="2"/>
    </row>
    <row r="165" spans="1:14" hidden="1" x14ac:dyDescent="0.25">
      <c r="A165" s="41"/>
      <c r="B165" s="43" t="s">
        <v>139</v>
      </c>
      <c r="C165" s="45" t="s">
        <v>462</v>
      </c>
      <c r="D165" s="4"/>
      <c r="E165" s="4"/>
      <c r="F165" s="4"/>
      <c r="G165" s="2" t="s">
        <v>775</v>
      </c>
      <c r="H165" s="2"/>
      <c r="I165" s="2"/>
      <c r="J165" s="2"/>
      <c r="K165" s="2"/>
      <c r="L165" s="2"/>
      <c r="M165" s="2"/>
      <c r="N165" s="2"/>
    </row>
    <row r="166" spans="1:14" x14ac:dyDescent="0.25">
      <c r="A166" s="41">
        <v>41</v>
      </c>
      <c r="B166" s="43" t="s">
        <v>453</v>
      </c>
      <c r="C166" s="45" t="s">
        <v>9</v>
      </c>
      <c r="D166" s="4" t="s">
        <v>868</v>
      </c>
      <c r="E166" s="4" t="s">
        <v>869</v>
      </c>
      <c r="F166" s="4" t="s">
        <v>778</v>
      </c>
      <c r="G166" s="2" t="s">
        <v>775</v>
      </c>
      <c r="H166" s="2" t="s">
        <v>492</v>
      </c>
      <c r="I166" s="2"/>
      <c r="J166" s="2">
        <v>67</v>
      </c>
      <c r="K166" s="2">
        <v>5</v>
      </c>
      <c r="L166" s="2"/>
      <c r="M166" s="2"/>
      <c r="N166" s="2"/>
    </row>
    <row r="167" spans="1:14" hidden="1" x14ac:dyDescent="0.25">
      <c r="A167" s="41"/>
      <c r="B167" s="43" t="s">
        <v>238</v>
      </c>
      <c r="C167" s="45" t="s">
        <v>465</v>
      </c>
      <c r="D167" s="4"/>
      <c r="E167" s="4"/>
      <c r="F167" s="4"/>
      <c r="G167" s="2" t="s">
        <v>775</v>
      </c>
      <c r="H167" s="2"/>
      <c r="I167" s="2"/>
      <c r="J167" s="2"/>
      <c r="K167" s="2"/>
      <c r="L167" s="2"/>
      <c r="M167" s="2"/>
      <c r="N167" s="2"/>
    </row>
    <row r="168" spans="1:14" hidden="1" x14ac:dyDescent="0.25">
      <c r="A168" s="41"/>
      <c r="B168" s="43" t="s">
        <v>250</v>
      </c>
      <c r="C168" s="45" t="s">
        <v>466</v>
      </c>
      <c r="D168" s="4"/>
      <c r="E168" s="4"/>
      <c r="F168" s="4"/>
      <c r="G168" s="2" t="s">
        <v>775</v>
      </c>
      <c r="H168" s="2"/>
      <c r="I168" s="2"/>
      <c r="J168" s="2"/>
      <c r="K168" s="2"/>
      <c r="L168" s="2"/>
      <c r="M168" s="2"/>
      <c r="N168" s="2"/>
    </row>
    <row r="169" spans="1:14" hidden="1" x14ac:dyDescent="0.25">
      <c r="A169" s="41"/>
      <c r="B169" s="43" t="s">
        <v>335</v>
      </c>
      <c r="C169" s="45" t="s">
        <v>467</v>
      </c>
      <c r="D169" s="4"/>
      <c r="E169" s="4"/>
      <c r="F169" s="4"/>
      <c r="G169" s="2" t="s">
        <v>775</v>
      </c>
      <c r="H169" s="2"/>
      <c r="I169" s="2"/>
      <c r="J169" s="2"/>
      <c r="K169" s="2"/>
      <c r="L169" s="2"/>
      <c r="M169" s="2"/>
      <c r="N169" s="2"/>
    </row>
    <row r="170" spans="1:14" hidden="1" x14ac:dyDescent="0.25">
      <c r="A170" s="2"/>
      <c r="B170" s="43" t="s">
        <v>139</v>
      </c>
      <c r="C170" s="45" t="s">
        <v>468</v>
      </c>
      <c r="D170" s="4"/>
      <c r="E170" s="4"/>
      <c r="F170" s="4"/>
      <c r="G170" s="2" t="s">
        <v>775</v>
      </c>
      <c r="H170" s="2"/>
      <c r="I170" s="2"/>
      <c r="J170" s="2"/>
      <c r="K170" s="2"/>
      <c r="L170" s="2"/>
      <c r="M170" s="2"/>
      <c r="N170" s="2"/>
    </row>
    <row r="171" spans="1:14" x14ac:dyDescent="0.25">
      <c r="A171" s="41">
        <v>42</v>
      </c>
      <c r="B171" s="43" t="s">
        <v>453</v>
      </c>
      <c r="C171" s="45" t="s">
        <v>10</v>
      </c>
      <c r="D171" s="4" t="s">
        <v>866</v>
      </c>
      <c r="E171" s="4" t="s">
        <v>867</v>
      </c>
      <c r="F171" s="4" t="s">
        <v>778</v>
      </c>
      <c r="G171" s="2" t="s">
        <v>775</v>
      </c>
      <c r="H171" s="2" t="s">
        <v>469</v>
      </c>
      <c r="I171" s="2"/>
      <c r="J171" s="2">
        <v>67</v>
      </c>
      <c r="K171" s="2">
        <v>6</v>
      </c>
      <c r="L171" s="2"/>
      <c r="M171" s="2"/>
      <c r="N171" s="2"/>
    </row>
    <row r="172" spans="1:14" hidden="1" x14ac:dyDescent="0.25">
      <c r="A172" s="2"/>
      <c r="B172" s="43" t="s">
        <v>137</v>
      </c>
      <c r="C172" s="45" t="s">
        <v>463</v>
      </c>
      <c r="D172" s="4"/>
      <c r="E172" s="4"/>
      <c r="F172" s="4" t="s">
        <v>778</v>
      </c>
      <c r="G172" s="2" t="s">
        <v>775</v>
      </c>
      <c r="H172" s="2"/>
      <c r="I172" s="2"/>
      <c r="J172" s="2"/>
      <c r="K172" s="2"/>
      <c r="L172" s="2"/>
      <c r="M172" s="2"/>
      <c r="N172" s="2"/>
    </row>
    <row r="173" spans="1:14" hidden="1" x14ac:dyDescent="0.25">
      <c r="A173" s="2"/>
      <c r="B173" s="43" t="s">
        <v>139</v>
      </c>
      <c r="C173" s="45" t="s">
        <v>464</v>
      </c>
      <c r="D173" s="4"/>
      <c r="E173" s="4"/>
      <c r="F173" s="4" t="s">
        <v>778</v>
      </c>
      <c r="G173" s="2" t="s">
        <v>775</v>
      </c>
      <c r="H173" s="2"/>
      <c r="I173" s="2"/>
      <c r="J173" s="2"/>
      <c r="K173" s="2"/>
      <c r="L173" s="2"/>
      <c r="M173" s="2"/>
      <c r="N173" s="2"/>
    </row>
    <row r="174" spans="1:14" x14ac:dyDescent="0.25">
      <c r="A174" s="41">
        <v>43</v>
      </c>
      <c r="B174" s="43" t="s">
        <v>167</v>
      </c>
      <c r="C174" s="45" t="s">
        <v>477</v>
      </c>
      <c r="D174" s="4" t="s">
        <v>484</v>
      </c>
      <c r="E174" s="4" t="s">
        <v>870</v>
      </c>
      <c r="F174" s="4" t="s">
        <v>778</v>
      </c>
      <c r="G174" s="2" t="s">
        <v>775</v>
      </c>
      <c r="H174" s="2" t="s">
        <v>485</v>
      </c>
      <c r="I174" s="2"/>
      <c r="J174" s="2">
        <v>54</v>
      </c>
      <c r="K174" s="2">
        <v>2</v>
      </c>
      <c r="L174" s="2"/>
      <c r="M174" s="2"/>
      <c r="N174" s="2"/>
    </row>
    <row r="175" spans="1:14" hidden="1" x14ac:dyDescent="0.25">
      <c r="A175" s="41"/>
      <c r="B175" s="43" t="s">
        <v>213</v>
      </c>
      <c r="C175" s="45" t="s">
        <v>482</v>
      </c>
      <c r="D175" s="4"/>
      <c r="E175" s="4"/>
      <c r="F175" s="4"/>
      <c r="G175" s="2" t="s">
        <v>775</v>
      </c>
      <c r="H175" s="2"/>
      <c r="I175" s="2"/>
      <c r="J175" s="2"/>
      <c r="K175" s="2"/>
      <c r="L175" s="2"/>
      <c r="M175" s="2"/>
      <c r="N175" s="2"/>
    </row>
    <row r="176" spans="1:14" hidden="1" x14ac:dyDescent="0.25">
      <c r="A176" s="41"/>
      <c r="B176" s="43" t="s">
        <v>139</v>
      </c>
      <c r="C176" s="45" t="s">
        <v>483</v>
      </c>
      <c r="D176" s="4"/>
      <c r="E176" s="4"/>
      <c r="F176" s="4"/>
      <c r="G176" s="2" t="s">
        <v>775</v>
      </c>
      <c r="H176" s="2"/>
      <c r="I176" s="2"/>
      <c r="J176" s="2"/>
      <c r="K176" s="2"/>
      <c r="L176" s="2"/>
      <c r="M176" s="2"/>
      <c r="N176" s="2"/>
    </row>
    <row r="177" spans="1:15" x14ac:dyDescent="0.25">
      <c r="A177" s="41">
        <v>44</v>
      </c>
      <c r="B177" s="43" t="s">
        <v>167</v>
      </c>
      <c r="C177" s="45" t="s">
        <v>478</v>
      </c>
      <c r="D177" s="4" t="s">
        <v>486</v>
      </c>
      <c r="E177" s="4" t="s">
        <v>771</v>
      </c>
      <c r="F177" s="4" t="s">
        <v>772</v>
      </c>
      <c r="G177" s="2" t="s">
        <v>775</v>
      </c>
      <c r="H177" s="2" t="s">
        <v>487</v>
      </c>
      <c r="I177" s="2"/>
      <c r="J177" s="2">
        <v>54</v>
      </c>
      <c r="K177" s="2">
        <v>6</v>
      </c>
      <c r="L177" s="2"/>
      <c r="M177" s="2"/>
      <c r="N177" s="2"/>
    </row>
    <row r="178" spans="1:15" hidden="1" x14ac:dyDescent="0.25">
      <c r="A178" s="41"/>
      <c r="B178" s="43" t="s">
        <v>213</v>
      </c>
      <c r="C178" s="45" t="s">
        <v>488</v>
      </c>
      <c r="D178" s="4"/>
      <c r="E178" s="4"/>
      <c r="F178" s="4"/>
      <c r="G178" s="2" t="s">
        <v>775</v>
      </c>
      <c r="H178" s="2"/>
      <c r="I178" s="2"/>
      <c r="J178" s="2"/>
      <c r="K178" s="2"/>
      <c r="L178" s="2"/>
      <c r="M178" s="2"/>
      <c r="N178" s="2"/>
    </row>
    <row r="179" spans="1:15" hidden="1" x14ac:dyDescent="0.25">
      <c r="A179" s="41"/>
      <c r="B179" s="43" t="s">
        <v>139</v>
      </c>
      <c r="C179" s="45" t="s">
        <v>489</v>
      </c>
      <c r="D179" s="4"/>
      <c r="E179" s="4"/>
      <c r="F179" s="4"/>
      <c r="G179" s="2" t="s">
        <v>775</v>
      </c>
      <c r="H179" s="2"/>
      <c r="I179" s="2"/>
      <c r="J179" s="2"/>
      <c r="K179" s="2"/>
      <c r="L179" s="2"/>
      <c r="M179" s="2"/>
      <c r="N179" s="2"/>
    </row>
    <row r="180" spans="1:15" hidden="1" x14ac:dyDescent="0.25">
      <c r="A180" s="41"/>
      <c r="B180" s="43" t="s">
        <v>139</v>
      </c>
      <c r="C180" s="45" t="s">
        <v>490</v>
      </c>
      <c r="D180" s="4"/>
      <c r="E180" s="4"/>
      <c r="F180" s="4"/>
      <c r="G180" s="2" t="s">
        <v>775</v>
      </c>
      <c r="H180" s="2"/>
      <c r="I180" s="2"/>
      <c r="J180" s="2"/>
      <c r="K180" s="2"/>
      <c r="L180" s="2"/>
      <c r="M180" s="2"/>
      <c r="N180" s="2"/>
    </row>
    <row r="181" spans="1:15" x14ac:dyDescent="0.25">
      <c r="A181" s="41">
        <v>45</v>
      </c>
      <c r="B181" s="43" t="s">
        <v>453</v>
      </c>
      <c r="C181" s="45" t="s">
        <v>480</v>
      </c>
      <c r="D181" s="4" t="s">
        <v>495</v>
      </c>
      <c r="E181" s="4" t="s">
        <v>873</v>
      </c>
      <c r="F181" s="4" t="s">
        <v>772</v>
      </c>
      <c r="G181" s="2" t="s">
        <v>775</v>
      </c>
      <c r="H181" s="2"/>
      <c r="I181" s="2" t="s">
        <v>497</v>
      </c>
      <c r="J181" s="2">
        <v>54</v>
      </c>
      <c r="K181" s="2">
        <v>5</v>
      </c>
      <c r="L181" s="2"/>
      <c r="M181" s="2"/>
      <c r="N181" s="2"/>
    </row>
    <row r="182" spans="1:15" hidden="1" x14ac:dyDescent="0.25">
      <c r="A182" s="41"/>
      <c r="B182" s="43" t="s">
        <v>150</v>
      </c>
      <c r="C182" s="45" t="s">
        <v>498</v>
      </c>
      <c r="D182" s="4"/>
      <c r="E182" s="4"/>
      <c r="F182" s="4"/>
      <c r="G182" s="2" t="s">
        <v>775</v>
      </c>
      <c r="H182" s="2"/>
      <c r="I182" s="2"/>
      <c r="J182" s="2"/>
      <c r="K182" s="2"/>
      <c r="L182" s="2"/>
      <c r="M182" s="2"/>
      <c r="N182" s="2"/>
    </row>
    <row r="183" spans="1:15" hidden="1" x14ac:dyDescent="0.25">
      <c r="A183" s="41"/>
      <c r="B183" s="43" t="s">
        <v>381</v>
      </c>
      <c r="C183" s="45" t="s">
        <v>499</v>
      </c>
      <c r="D183" s="4"/>
      <c r="E183" s="4"/>
      <c r="F183" s="4"/>
      <c r="G183" s="2" t="s">
        <v>775</v>
      </c>
      <c r="H183" s="2"/>
      <c r="I183" s="2"/>
      <c r="J183" s="2"/>
      <c r="K183" s="2"/>
      <c r="L183" s="2"/>
      <c r="M183" s="2"/>
      <c r="N183" s="2"/>
    </row>
    <row r="184" spans="1:15" x14ac:dyDescent="0.25">
      <c r="A184" s="41">
        <v>46</v>
      </c>
      <c r="B184" s="43" t="s">
        <v>167</v>
      </c>
      <c r="C184" s="45" t="s">
        <v>107</v>
      </c>
      <c r="D184" s="4" t="s">
        <v>500</v>
      </c>
      <c r="E184" s="4" t="s">
        <v>875</v>
      </c>
      <c r="F184" s="4" t="s">
        <v>787</v>
      </c>
      <c r="G184" s="2" t="s">
        <v>775</v>
      </c>
      <c r="H184" s="2" t="s">
        <v>502</v>
      </c>
      <c r="I184" s="2"/>
      <c r="J184" s="2">
        <v>67</v>
      </c>
      <c r="K184" s="2">
        <v>6</v>
      </c>
      <c r="L184" s="2"/>
      <c r="M184" s="2"/>
      <c r="N184" s="2"/>
    </row>
    <row r="185" spans="1:15" hidden="1" x14ac:dyDescent="0.25">
      <c r="A185" s="41"/>
      <c r="B185" s="43" t="s">
        <v>150</v>
      </c>
      <c r="C185" s="45" t="s">
        <v>503</v>
      </c>
      <c r="D185" s="4"/>
      <c r="E185" s="4"/>
      <c r="F185" s="4"/>
      <c r="G185" s="2" t="s">
        <v>775</v>
      </c>
      <c r="H185" s="2"/>
      <c r="I185" s="2"/>
      <c r="J185" s="2"/>
      <c r="K185" s="2"/>
      <c r="L185" s="2"/>
      <c r="M185" s="2"/>
      <c r="N185" s="2"/>
    </row>
    <row r="186" spans="1:15" hidden="1" x14ac:dyDescent="0.25">
      <c r="A186" s="41"/>
      <c r="B186" s="43" t="s">
        <v>381</v>
      </c>
      <c r="C186" s="45" t="s">
        <v>504</v>
      </c>
      <c r="D186" s="4"/>
      <c r="E186" s="4"/>
      <c r="F186" s="4"/>
      <c r="G186" s="2" t="s">
        <v>775</v>
      </c>
      <c r="H186" s="2"/>
      <c r="I186" s="2"/>
      <c r="J186" s="2"/>
      <c r="K186" s="2"/>
      <c r="L186" s="2"/>
      <c r="M186" s="2"/>
      <c r="N186" s="2"/>
    </row>
    <row r="187" spans="1:15" hidden="1" x14ac:dyDescent="0.25">
      <c r="A187" s="41"/>
      <c r="B187" s="43" t="s">
        <v>505</v>
      </c>
      <c r="C187" s="45" t="s">
        <v>506</v>
      </c>
      <c r="D187" s="4"/>
      <c r="E187" s="4"/>
      <c r="F187" s="4"/>
      <c r="G187" s="2" t="s">
        <v>775</v>
      </c>
      <c r="H187" s="2"/>
      <c r="I187" s="2"/>
      <c r="J187" s="2"/>
      <c r="K187" s="2"/>
      <c r="L187" s="2"/>
      <c r="M187" s="2"/>
      <c r="N187" s="2"/>
    </row>
    <row r="188" spans="1:15" hidden="1" x14ac:dyDescent="0.25">
      <c r="A188" s="41"/>
      <c r="B188" s="43" t="s">
        <v>314</v>
      </c>
      <c r="C188" s="45" t="s">
        <v>507</v>
      </c>
      <c r="D188" s="4"/>
      <c r="E188" s="4"/>
      <c r="F188" s="4"/>
      <c r="G188" s="2" t="s">
        <v>775</v>
      </c>
      <c r="H188" s="2"/>
      <c r="I188" s="2"/>
      <c r="J188" s="2"/>
      <c r="K188" s="2"/>
      <c r="L188" s="2"/>
      <c r="M188" s="2"/>
      <c r="N188" s="2"/>
    </row>
    <row r="189" spans="1:15" hidden="1" x14ac:dyDescent="0.25">
      <c r="A189" s="41"/>
      <c r="B189" s="43" t="s">
        <v>314</v>
      </c>
      <c r="C189" s="45" t="s">
        <v>508</v>
      </c>
      <c r="D189" s="4"/>
      <c r="E189" s="4"/>
      <c r="F189" s="4"/>
      <c r="G189" s="2" t="s">
        <v>775</v>
      </c>
      <c r="H189" s="2"/>
      <c r="I189" s="2"/>
      <c r="J189" s="2"/>
      <c r="K189" s="2"/>
      <c r="L189" s="2"/>
      <c r="M189" s="2"/>
      <c r="N189" s="2"/>
    </row>
    <row r="190" spans="1:15" x14ac:dyDescent="0.25">
      <c r="A190" s="41">
        <v>47</v>
      </c>
      <c r="B190" s="43" t="s">
        <v>453</v>
      </c>
      <c r="C190" s="45" t="s">
        <v>509</v>
      </c>
      <c r="D190" s="4" t="s">
        <v>510</v>
      </c>
      <c r="E190" s="4" t="s">
        <v>876</v>
      </c>
      <c r="F190" s="4" t="s">
        <v>778</v>
      </c>
      <c r="G190" s="2" t="s">
        <v>775</v>
      </c>
      <c r="H190" s="2" t="s">
        <v>512</v>
      </c>
      <c r="I190" s="2"/>
      <c r="J190" s="2">
        <v>28</v>
      </c>
      <c r="K190" s="2">
        <v>7</v>
      </c>
      <c r="L190" s="2"/>
      <c r="M190" s="2"/>
      <c r="N190" s="2"/>
      <c r="O190" s="1" t="s">
        <v>527</v>
      </c>
    </row>
    <row r="191" spans="1:15" hidden="1" x14ac:dyDescent="0.25">
      <c r="A191" s="41"/>
      <c r="B191" s="43" t="s">
        <v>310</v>
      </c>
      <c r="C191" s="45" t="s">
        <v>513</v>
      </c>
      <c r="D191" s="4"/>
      <c r="E191" s="4"/>
      <c r="F191" s="4"/>
      <c r="G191" s="2" t="s">
        <v>775</v>
      </c>
      <c r="H191" s="2"/>
      <c r="I191" s="2"/>
      <c r="J191" s="2"/>
      <c r="K191" s="2"/>
      <c r="L191" s="2"/>
      <c r="M191" s="2"/>
      <c r="N191" s="2"/>
    </row>
    <row r="192" spans="1:15" hidden="1" x14ac:dyDescent="0.25">
      <c r="A192" s="41"/>
      <c r="B192" s="43" t="s">
        <v>145</v>
      </c>
      <c r="C192" s="45" t="s">
        <v>514</v>
      </c>
      <c r="D192" s="4"/>
      <c r="E192" s="4"/>
      <c r="F192" s="4"/>
      <c r="G192" s="2" t="s">
        <v>775</v>
      </c>
      <c r="H192" s="2"/>
      <c r="I192" s="2"/>
      <c r="J192" s="2"/>
      <c r="K192" s="2"/>
      <c r="L192" s="2"/>
      <c r="M192" s="2"/>
      <c r="N192" s="2"/>
    </row>
    <row r="193" spans="1:15" hidden="1" x14ac:dyDescent="0.25">
      <c r="A193" s="41"/>
      <c r="B193" s="43" t="s">
        <v>137</v>
      </c>
      <c r="C193" s="45" t="s">
        <v>515</v>
      </c>
      <c r="D193" s="4"/>
      <c r="E193" s="4"/>
      <c r="F193" s="4"/>
      <c r="G193" s="2" t="s">
        <v>775</v>
      </c>
      <c r="H193" s="2"/>
      <c r="I193" s="2"/>
      <c r="J193" s="2"/>
      <c r="K193" s="2"/>
      <c r="L193" s="2"/>
      <c r="M193" s="2"/>
      <c r="N193" s="2"/>
    </row>
    <row r="194" spans="1:15" ht="16.5" customHeight="1" x14ac:dyDescent="0.25">
      <c r="A194" s="41">
        <v>48</v>
      </c>
      <c r="B194" s="43" t="s">
        <v>453</v>
      </c>
      <c r="C194" s="45" t="s">
        <v>516</v>
      </c>
      <c r="D194" s="4" t="s">
        <v>517</v>
      </c>
      <c r="E194" s="4" t="s">
        <v>877</v>
      </c>
      <c r="F194" s="4" t="s">
        <v>772</v>
      </c>
      <c r="G194" s="2" t="s">
        <v>775</v>
      </c>
      <c r="H194" s="2" t="s">
        <v>519</v>
      </c>
      <c r="I194" s="2"/>
      <c r="J194" s="2">
        <v>28</v>
      </c>
      <c r="K194" s="2">
        <v>7</v>
      </c>
      <c r="L194" s="2"/>
      <c r="M194" s="2"/>
      <c r="N194" s="2"/>
      <c r="O194" s="1" t="s">
        <v>527</v>
      </c>
    </row>
    <row r="195" spans="1:15" hidden="1" x14ac:dyDescent="0.25">
      <c r="A195" s="41"/>
      <c r="B195" s="43" t="s">
        <v>213</v>
      </c>
      <c r="C195" s="45" t="s">
        <v>520</v>
      </c>
      <c r="D195" s="4"/>
      <c r="E195" s="4"/>
      <c r="F195" s="4"/>
      <c r="G195" s="2" t="s">
        <v>775</v>
      </c>
      <c r="H195" s="2"/>
      <c r="I195" s="2"/>
      <c r="J195" s="2"/>
      <c r="K195" s="2"/>
      <c r="L195" s="2"/>
      <c r="M195" s="2"/>
      <c r="N195" s="2"/>
    </row>
    <row r="196" spans="1:15" hidden="1" x14ac:dyDescent="0.25">
      <c r="A196" s="41"/>
      <c r="B196" s="43" t="s">
        <v>139</v>
      </c>
      <c r="C196" s="45" t="s">
        <v>521</v>
      </c>
      <c r="D196" s="4"/>
      <c r="E196" s="4"/>
      <c r="F196" s="4"/>
      <c r="G196" s="2" t="s">
        <v>775</v>
      </c>
      <c r="H196" s="2"/>
      <c r="I196" s="2"/>
      <c r="J196" s="2"/>
      <c r="K196" s="2"/>
      <c r="L196" s="2"/>
      <c r="M196" s="2"/>
      <c r="N196" s="2"/>
    </row>
    <row r="197" spans="1:15" hidden="1" x14ac:dyDescent="0.25">
      <c r="A197" s="41"/>
      <c r="B197" s="43" t="s">
        <v>139</v>
      </c>
      <c r="C197" s="45" t="s">
        <v>522</v>
      </c>
      <c r="D197" s="4"/>
      <c r="E197" s="4"/>
      <c r="F197" s="4"/>
      <c r="G197" s="2" t="s">
        <v>775</v>
      </c>
      <c r="H197" s="2"/>
      <c r="I197" s="2"/>
      <c r="J197" s="2"/>
      <c r="K197" s="2"/>
      <c r="L197" s="2"/>
      <c r="M197" s="2"/>
      <c r="N197" s="2"/>
    </row>
    <row r="198" spans="1:15" x14ac:dyDescent="0.25">
      <c r="A198" s="41">
        <v>49</v>
      </c>
      <c r="B198" s="43" t="s">
        <v>167</v>
      </c>
      <c r="C198" s="45" t="s">
        <v>470</v>
      </c>
      <c r="D198" s="4" t="s">
        <v>523</v>
      </c>
      <c r="E198" s="4" t="s">
        <v>878</v>
      </c>
      <c r="F198" s="4" t="s">
        <v>772</v>
      </c>
      <c r="G198" s="2" t="s">
        <v>775</v>
      </c>
      <c r="H198" s="2" t="s">
        <v>524</v>
      </c>
      <c r="I198" s="2"/>
      <c r="J198" s="2">
        <v>28</v>
      </c>
      <c r="K198" s="2">
        <v>7</v>
      </c>
      <c r="L198" s="2"/>
      <c r="M198" s="2"/>
      <c r="N198" s="2"/>
      <c r="O198" s="1" t="s">
        <v>527</v>
      </c>
    </row>
    <row r="199" spans="1:15" hidden="1" x14ac:dyDescent="0.25">
      <c r="A199" s="41"/>
      <c r="B199" s="43" t="s">
        <v>150</v>
      </c>
      <c r="C199" s="45" t="s">
        <v>525</v>
      </c>
      <c r="D199" s="4"/>
      <c r="E199" s="4"/>
      <c r="F199" s="4"/>
      <c r="G199" s="2" t="s">
        <v>775</v>
      </c>
      <c r="H199" s="2"/>
      <c r="I199" s="2"/>
      <c r="J199" s="2"/>
      <c r="K199" s="2"/>
      <c r="L199" s="2"/>
      <c r="M199" s="2"/>
      <c r="N199" s="2"/>
    </row>
    <row r="200" spans="1:15" hidden="1" x14ac:dyDescent="0.25">
      <c r="A200" s="41"/>
      <c r="B200" s="43" t="s">
        <v>381</v>
      </c>
      <c r="C200" s="45" t="s">
        <v>526</v>
      </c>
      <c r="D200" s="4"/>
      <c r="E200" s="4"/>
      <c r="F200" s="4"/>
      <c r="G200" s="2" t="s">
        <v>775</v>
      </c>
      <c r="H200" s="2"/>
      <c r="I200" s="2"/>
      <c r="J200" s="2"/>
      <c r="K200" s="2"/>
      <c r="L200" s="2"/>
      <c r="M200" s="2"/>
      <c r="N200" s="2"/>
    </row>
    <row r="201" spans="1:15" ht="16.5" customHeight="1" x14ac:dyDescent="0.25">
      <c r="A201" s="41">
        <v>50</v>
      </c>
      <c r="B201" s="43" t="s">
        <v>167</v>
      </c>
      <c r="C201" s="45" t="s">
        <v>455</v>
      </c>
      <c r="D201" s="4" t="s">
        <v>528</v>
      </c>
      <c r="E201" s="4" t="s">
        <v>879</v>
      </c>
      <c r="F201" s="4" t="s">
        <v>787</v>
      </c>
      <c r="G201" s="2" t="s">
        <v>775</v>
      </c>
      <c r="H201" s="2" t="s">
        <v>457</v>
      </c>
      <c r="I201" s="2"/>
      <c r="J201" s="2">
        <v>67</v>
      </c>
      <c r="K201" s="2">
        <v>4</v>
      </c>
      <c r="L201" s="2"/>
      <c r="M201" s="2"/>
      <c r="N201" s="2"/>
    </row>
    <row r="202" spans="1:15" hidden="1" x14ac:dyDescent="0.25">
      <c r="A202" s="41"/>
      <c r="B202" s="43" t="s">
        <v>137</v>
      </c>
      <c r="C202" s="45" t="s">
        <v>530</v>
      </c>
      <c r="D202" s="4"/>
      <c r="E202" s="4"/>
      <c r="F202" s="4"/>
      <c r="G202" s="2" t="s">
        <v>775</v>
      </c>
      <c r="H202" s="2"/>
      <c r="I202" s="2"/>
      <c r="J202" s="2"/>
      <c r="K202" s="2"/>
      <c r="L202" s="2"/>
      <c r="M202" s="2"/>
      <c r="N202" s="2"/>
    </row>
    <row r="203" spans="1:15" hidden="1" x14ac:dyDescent="0.25">
      <c r="A203" s="41"/>
      <c r="B203" s="43" t="s">
        <v>139</v>
      </c>
      <c r="C203" s="45" t="s">
        <v>531</v>
      </c>
      <c r="D203" s="4"/>
      <c r="E203" s="4"/>
      <c r="F203" s="4"/>
      <c r="G203" s="2" t="s">
        <v>775</v>
      </c>
      <c r="H203" s="2"/>
      <c r="I203" s="2"/>
      <c r="J203" s="2"/>
      <c r="K203" s="2"/>
      <c r="L203" s="2"/>
      <c r="M203" s="2"/>
      <c r="N203" s="2"/>
    </row>
    <row r="204" spans="1:15" hidden="1" x14ac:dyDescent="0.25">
      <c r="A204" s="41"/>
      <c r="B204" s="43" t="s">
        <v>139</v>
      </c>
      <c r="C204" s="45" t="s">
        <v>532</v>
      </c>
      <c r="D204" s="4"/>
      <c r="E204" s="4"/>
      <c r="F204" s="4"/>
      <c r="G204" s="2" t="s">
        <v>775</v>
      </c>
      <c r="H204" s="2"/>
      <c r="I204" s="2"/>
      <c r="J204" s="2"/>
      <c r="K204" s="2"/>
      <c r="L204" s="2"/>
      <c r="M204" s="2"/>
      <c r="N204" s="2"/>
    </row>
    <row r="205" spans="1:15" x14ac:dyDescent="0.25">
      <c r="A205" s="41">
        <v>51</v>
      </c>
      <c r="B205" s="43" t="s">
        <v>167</v>
      </c>
      <c r="C205" s="45" t="s">
        <v>533</v>
      </c>
      <c r="D205" s="4" t="s">
        <v>534</v>
      </c>
      <c r="E205" s="4" t="s">
        <v>880</v>
      </c>
      <c r="F205" s="4" t="s">
        <v>772</v>
      </c>
      <c r="G205" s="2" t="s">
        <v>775</v>
      </c>
      <c r="H205" s="2" t="s">
        <v>44</v>
      </c>
      <c r="I205" s="2"/>
      <c r="J205" s="2">
        <v>54</v>
      </c>
      <c r="K205" s="2">
        <v>2</v>
      </c>
      <c r="L205" s="2"/>
      <c r="M205" s="2"/>
      <c r="N205" s="2"/>
      <c r="O205" s="1" t="s">
        <v>538</v>
      </c>
    </row>
    <row r="206" spans="1:15" hidden="1" x14ac:dyDescent="0.25">
      <c r="A206" s="41"/>
      <c r="B206" s="43" t="s">
        <v>137</v>
      </c>
      <c r="C206" s="45" t="s">
        <v>536</v>
      </c>
      <c r="D206" s="4"/>
      <c r="E206" s="4"/>
      <c r="F206" s="4"/>
      <c r="G206" s="2" t="s">
        <v>775</v>
      </c>
      <c r="H206" s="2"/>
      <c r="I206" s="2"/>
      <c r="J206" s="2"/>
      <c r="K206" s="2"/>
      <c r="L206" s="2"/>
      <c r="M206" s="2"/>
      <c r="N206" s="2"/>
    </row>
    <row r="207" spans="1:15" hidden="1" x14ac:dyDescent="0.25">
      <c r="A207" s="41"/>
      <c r="B207" s="43" t="s">
        <v>139</v>
      </c>
      <c r="C207" s="45" t="s">
        <v>537</v>
      </c>
      <c r="D207" s="4"/>
      <c r="E207" s="4"/>
      <c r="F207" s="4"/>
      <c r="G207" s="2" t="s">
        <v>775</v>
      </c>
      <c r="H207" s="2"/>
      <c r="I207" s="2"/>
      <c r="J207" s="2"/>
      <c r="K207" s="2"/>
      <c r="L207" s="2"/>
      <c r="M207" s="2"/>
      <c r="N207" s="2"/>
    </row>
    <row r="208" spans="1:15" ht="18" customHeight="1" x14ac:dyDescent="0.25">
      <c r="A208" s="41">
        <v>52</v>
      </c>
      <c r="B208" s="43" t="s">
        <v>167</v>
      </c>
      <c r="C208" s="45" t="s">
        <v>543</v>
      </c>
      <c r="D208" s="4" t="s">
        <v>542</v>
      </c>
      <c r="E208" s="4" t="s">
        <v>881</v>
      </c>
      <c r="F208" s="4" t="s">
        <v>787</v>
      </c>
      <c r="G208" s="2" t="s">
        <v>775</v>
      </c>
      <c r="H208" s="2" t="s">
        <v>44</v>
      </c>
      <c r="I208" s="2"/>
      <c r="J208" s="2">
        <v>67</v>
      </c>
      <c r="K208" s="2">
        <v>3</v>
      </c>
      <c r="L208" s="2"/>
      <c r="M208" s="2"/>
      <c r="N208" s="2"/>
      <c r="O208" s="1" t="s">
        <v>538</v>
      </c>
    </row>
    <row r="209" spans="1:15" hidden="1" x14ac:dyDescent="0.25">
      <c r="A209" s="41"/>
      <c r="B209" s="43" t="s">
        <v>137</v>
      </c>
      <c r="C209" s="45" t="s">
        <v>546</v>
      </c>
      <c r="D209" s="4"/>
      <c r="E209" s="4"/>
      <c r="F209" s="4"/>
      <c r="G209" s="2" t="s">
        <v>775</v>
      </c>
      <c r="H209" s="2"/>
      <c r="I209" s="2"/>
      <c r="J209" s="2"/>
      <c r="K209" s="2"/>
      <c r="L209" s="2"/>
      <c r="M209" s="2"/>
      <c r="N209" s="2"/>
    </row>
    <row r="210" spans="1:15" hidden="1" x14ac:dyDescent="0.25">
      <c r="A210" s="41"/>
      <c r="B210" s="43" t="s">
        <v>139</v>
      </c>
      <c r="C210" s="45" t="s">
        <v>547</v>
      </c>
      <c r="D210" s="4"/>
      <c r="E210" s="4"/>
      <c r="F210" s="4"/>
      <c r="G210" s="2" t="s">
        <v>775</v>
      </c>
      <c r="H210" s="2"/>
      <c r="I210" s="2"/>
      <c r="J210" s="2"/>
      <c r="K210" s="2"/>
      <c r="L210" s="2"/>
      <c r="M210" s="2"/>
      <c r="N210" s="2"/>
    </row>
    <row r="211" spans="1:15" hidden="1" x14ac:dyDescent="0.25">
      <c r="A211" s="41"/>
      <c r="B211" s="43" t="s">
        <v>139</v>
      </c>
      <c r="C211" s="45" t="s">
        <v>548</v>
      </c>
      <c r="D211" s="4"/>
      <c r="E211" s="4"/>
      <c r="F211" s="4"/>
      <c r="G211" s="2" t="s">
        <v>775</v>
      </c>
      <c r="H211" s="2"/>
      <c r="I211" s="2"/>
      <c r="J211" s="2"/>
      <c r="K211" s="2"/>
      <c r="L211" s="2"/>
      <c r="M211" s="2"/>
      <c r="N211" s="2"/>
    </row>
    <row r="212" spans="1:15" hidden="1" x14ac:dyDescent="0.25">
      <c r="A212" s="41"/>
      <c r="B212" s="43" t="s">
        <v>139</v>
      </c>
      <c r="C212" s="45" t="s">
        <v>461</v>
      </c>
      <c r="D212" s="4"/>
      <c r="E212" s="4"/>
      <c r="F212" s="4"/>
      <c r="G212" s="2" t="s">
        <v>775</v>
      </c>
      <c r="H212" s="2"/>
      <c r="I212" s="2"/>
      <c r="J212" s="2"/>
      <c r="K212" s="2"/>
      <c r="L212" s="2"/>
      <c r="M212" s="2"/>
      <c r="N212" s="2"/>
    </row>
    <row r="213" spans="1:15" x14ac:dyDescent="0.25">
      <c r="A213" s="41">
        <v>53</v>
      </c>
      <c r="B213" s="43" t="s">
        <v>167</v>
      </c>
      <c r="C213" s="45" t="s">
        <v>552</v>
      </c>
      <c r="D213" s="4" t="s">
        <v>555</v>
      </c>
      <c r="E213" s="4" t="s">
        <v>882</v>
      </c>
      <c r="F213" s="4" t="s">
        <v>787</v>
      </c>
      <c r="G213" s="2" t="s">
        <v>775</v>
      </c>
      <c r="H213" s="2" t="s">
        <v>556</v>
      </c>
      <c r="I213" s="2"/>
      <c r="J213" s="2">
        <v>28</v>
      </c>
      <c r="K213" s="2">
        <v>3</v>
      </c>
      <c r="L213" s="2"/>
      <c r="M213" s="2"/>
      <c r="N213" s="2"/>
      <c r="O213" s="1" t="s">
        <v>538</v>
      </c>
    </row>
    <row r="214" spans="1:15" hidden="1" x14ac:dyDescent="0.25">
      <c r="A214" s="41"/>
      <c r="B214" s="43" t="s">
        <v>137</v>
      </c>
      <c r="C214" s="45" t="s">
        <v>557</v>
      </c>
      <c r="D214" s="4"/>
      <c r="E214" s="4"/>
      <c r="F214" s="4" t="s">
        <v>787</v>
      </c>
      <c r="G214" s="2" t="s">
        <v>775</v>
      </c>
      <c r="H214" s="2"/>
      <c r="I214" s="2"/>
      <c r="J214" s="2"/>
      <c r="K214" s="2"/>
      <c r="L214" s="2"/>
      <c r="M214" s="2"/>
      <c r="N214" s="2"/>
    </row>
    <row r="215" spans="1:15" hidden="1" x14ac:dyDescent="0.25">
      <c r="A215" s="41"/>
      <c r="B215" s="43" t="s">
        <v>139</v>
      </c>
      <c r="C215" s="45" t="s">
        <v>558</v>
      </c>
      <c r="D215" s="4"/>
      <c r="E215" s="4"/>
      <c r="F215" s="4" t="s">
        <v>787</v>
      </c>
      <c r="G215" s="2" t="s">
        <v>775</v>
      </c>
      <c r="H215" s="2"/>
      <c r="I215" s="2"/>
      <c r="J215" s="2"/>
      <c r="K215" s="2"/>
      <c r="L215" s="2"/>
      <c r="M215" s="2"/>
      <c r="N215" s="2"/>
    </row>
    <row r="216" spans="1:15" x14ac:dyDescent="0.25">
      <c r="A216" s="41">
        <v>54</v>
      </c>
      <c r="B216" s="43" t="s">
        <v>167</v>
      </c>
      <c r="C216" s="45" t="s">
        <v>554</v>
      </c>
      <c r="D216" s="4" t="s">
        <v>559</v>
      </c>
      <c r="E216" s="4" t="s">
        <v>883</v>
      </c>
      <c r="F216" s="4" t="s">
        <v>787</v>
      </c>
      <c r="G216" s="2" t="s">
        <v>775</v>
      </c>
      <c r="H216" s="2" t="s">
        <v>560</v>
      </c>
      <c r="I216" s="2"/>
      <c r="J216" s="2">
        <v>54</v>
      </c>
      <c r="K216" s="2">
        <v>3</v>
      </c>
      <c r="L216" s="2"/>
      <c r="M216" s="2"/>
      <c r="N216" s="2"/>
      <c r="O216" s="1" t="s">
        <v>538</v>
      </c>
    </row>
    <row r="217" spans="1:15" hidden="1" x14ac:dyDescent="0.25">
      <c r="A217" s="41"/>
      <c r="B217" s="43" t="s">
        <v>137</v>
      </c>
      <c r="C217" s="45" t="s">
        <v>561</v>
      </c>
      <c r="D217" s="4"/>
      <c r="E217" s="4"/>
      <c r="F217" s="4"/>
      <c r="G217" s="2" t="s">
        <v>775</v>
      </c>
      <c r="H217" s="2"/>
      <c r="I217" s="2"/>
      <c r="J217" s="2"/>
      <c r="K217" s="2"/>
      <c r="L217" s="2"/>
      <c r="M217" s="2"/>
      <c r="N217" s="2"/>
    </row>
    <row r="218" spans="1:15" hidden="1" x14ac:dyDescent="0.25">
      <c r="A218" s="41"/>
      <c r="B218" s="43" t="s">
        <v>139</v>
      </c>
      <c r="C218" s="45" t="s">
        <v>562</v>
      </c>
      <c r="D218" s="4"/>
      <c r="E218" s="4"/>
      <c r="F218" s="4"/>
      <c r="G218" s="2" t="s">
        <v>775</v>
      </c>
      <c r="H218" s="2"/>
      <c r="I218" s="2"/>
      <c r="J218" s="2"/>
      <c r="K218" s="2"/>
      <c r="L218" s="2"/>
      <c r="M218" s="2"/>
      <c r="N218" s="2"/>
    </row>
    <row r="219" spans="1:15" hidden="1" x14ac:dyDescent="0.25">
      <c r="A219" s="41"/>
      <c r="B219" s="43" t="s">
        <v>139</v>
      </c>
      <c r="C219" s="45" t="s">
        <v>563</v>
      </c>
      <c r="D219" s="4"/>
      <c r="E219" s="4"/>
      <c r="F219" s="4"/>
      <c r="G219" s="2" t="s">
        <v>775</v>
      </c>
      <c r="H219" s="2"/>
      <c r="I219" s="2"/>
      <c r="J219" s="2"/>
      <c r="K219" s="2"/>
      <c r="L219" s="2"/>
      <c r="M219" s="2"/>
      <c r="N219" s="2"/>
    </row>
    <row r="220" spans="1:15" x14ac:dyDescent="0.25">
      <c r="A220" s="41">
        <v>55</v>
      </c>
      <c r="B220" s="43" t="s">
        <v>167</v>
      </c>
      <c r="C220" s="45" t="s">
        <v>564</v>
      </c>
      <c r="D220" s="4" t="s">
        <v>565</v>
      </c>
      <c r="E220" s="4" t="s">
        <v>771</v>
      </c>
      <c r="F220" s="4" t="s">
        <v>772</v>
      </c>
      <c r="G220" s="2" t="s">
        <v>775</v>
      </c>
      <c r="H220" s="2" t="s">
        <v>485</v>
      </c>
      <c r="I220" s="2"/>
      <c r="J220" s="2">
        <v>28</v>
      </c>
      <c r="K220" s="2">
        <v>3</v>
      </c>
      <c r="L220" s="2"/>
      <c r="M220" s="2"/>
      <c r="N220" s="2"/>
    </row>
    <row r="221" spans="1:15" hidden="1" x14ac:dyDescent="0.25">
      <c r="A221" s="41"/>
      <c r="B221" s="43" t="s">
        <v>213</v>
      </c>
      <c r="C221" s="45" t="s">
        <v>566</v>
      </c>
      <c r="D221" s="4"/>
      <c r="E221" s="4"/>
      <c r="F221" s="4"/>
      <c r="G221" s="2"/>
      <c r="H221" s="2"/>
      <c r="I221" s="2"/>
      <c r="J221" s="2"/>
      <c r="K221" s="2"/>
      <c r="L221" s="2"/>
      <c r="M221" s="2"/>
      <c r="N221" s="2"/>
    </row>
    <row r="222" spans="1:15" hidden="1" x14ac:dyDescent="0.25">
      <c r="A222" s="41"/>
      <c r="B222" s="43" t="s">
        <v>139</v>
      </c>
      <c r="C222" s="45" t="s">
        <v>358</v>
      </c>
      <c r="D222" s="4"/>
      <c r="E222" s="4"/>
      <c r="F222" s="4"/>
      <c r="G222" s="2"/>
      <c r="H222" s="2"/>
      <c r="I222" s="2"/>
      <c r="J222" s="2"/>
      <c r="K222" s="2"/>
      <c r="L222" s="2"/>
      <c r="M222" s="2"/>
      <c r="N222" s="2"/>
    </row>
    <row r="223" spans="1:15" hidden="1" x14ac:dyDescent="0.25">
      <c r="A223" s="41"/>
      <c r="B223" s="43" t="s">
        <v>139</v>
      </c>
      <c r="C223" s="45" t="s">
        <v>567</v>
      </c>
      <c r="D223" s="4"/>
      <c r="E223" s="4"/>
      <c r="F223" s="4"/>
      <c r="G223" s="2"/>
      <c r="H223" s="2"/>
      <c r="I223" s="2"/>
      <c r="J223" s="2"/>
      <c r="K223" s="2"/>
      <c r="L223" s="2"/>
      <c r="M223" s="2"/>
      <c r="N223" s="2"/>
    </row>
    <row r="224" spans="1:15" hidden="1" x14ac:dyDescent="0.25">
      <c r="A224" s="41"/>
      <c r="B224" s="43" t="s">
        <v>139</v>
      </c>
      <c r="C224" s="45" t="s">
        <v>568</v>
      </c>
      <c r="D224" s="4"/>
      <c r="E224" s="4"/>
      <c r="F224" s="4"/>
      <c r="G224" s="2"/>
      <c r="H224" s="2"/>
      <c r="I224" s="2"/>
      <c r="J224" s="2"/>
      <c r="K224" s="2"/>
      <c r="L224" s="2"/>
      <c r="M224" s="2"/>
      <c r="N224" s="2"/>
    </row>
    <row r="225" spans="1:14" x14ac:dyDescent="0.25">
      <c r="A225" s="41">
        <v>56</v>
      </c>
      <c r="B225" s="43" t="s">
        <v>446</v>
      </c>
      <c r="C225" s="45" t="s">
        <v>571</v>
      </c>
      <c r="D225" s="4" t="s">
        <v>582</v>
      </c>
      <c r="E225" s="4" t="s">
        <v>771</v>
      </c>
      <c r="F225" s="4" t="s">
        <v>772</v>
      </c>
      <c r="G225" s="2" t="s">
        <v>61</v>
      </c>
      <c r="H225" s="2" t="s">
        <v>583</v>
      </c>
      <c r="I225" s="2"/>
      <c r="J225" s="2">
        <v>67</v>
      </c>
      <c r="K225" s="2">
        <v>6</v>
      </c>
      <c r="L225" s="2"/>
      <c r="M225" s="2"/>
      <c r="N225" s="2"/>
    </row>
    <row r="226" spans="1:14" hidden="1" x14ac:dyDescent="0.25">
      <c r="A226" s="41"/>
      <c r="B226" s="43" t="s">
        <v>381</v>
      </c>
      <c r="C226" s="45" t="s">
        <v>584</v>
      </c>
      <c r="D226" s="4"/>
      <c r="E226" s="4"/>
      <c r="F226" s="4" t="s">
        <v>772</v>
      </c>
      <c r="G226" s="2"/>
      <c r="H226" s="2"/>
      <c r="I226" s="2"/>
      <c r="J226" s="2"/>
      <c r="K226" s="2"/>
      <c r="L226" s="2"/>
      <c r="M226" s="2"/>
      <c r="N226" s="2"/>
    </row>
    <row r="227" spans="1:14" hidden="1" x14ac:dyDescent="0.25">
      <c r="A227" s="41"/>
      <c r="B227" s="43" t="s">
        <v>335</v>
      </c>
      <c r="C227" s="45" t="s">
        <v>585</v>
      </c>
      <c r="D227" s="4"/>
      <c r="E227" s="4"/>
      <c r="F227" s="4" t="s">
        <v>772</v>
      </c>
      <c r="G227" s="2"/>
      <c r="H227" s="2"/>
      <c r="I227" s="2"/>
      <c r="J227" s="2"/>
      <c r="K227" s="2"/>
      <c r="L227" s="2"/>
      <c r="M227" s="2"/>
      <c r="N227" s="2"/>
    </row>
    <row r="228" spans="1:14" x14ac:dyDescent="0.25">
      <c r="A228" s="41">
        <v>57</v>
      </c>
      <c r="B228" s="43" t="s">
        <v>446</v>
      </c>
      <c r="C228" s="45" t="s">
        <v>570</v>
      </c>
      <c r="D228" s="4" t="s">
        <v>586</v>
      </c>
      <c r="E228" s="4" t="s">
        <v>773</v>
      </c>
      <c r="F228" s="4" t="s">
        <v>772</v>
      </c>
      <c r="G228" s="2" t="s">
        <v>61</v>
      </c>
      <c r="H228" s="2" t="s">
        <v>39</v>
      </c>
      <c r="I228" s="2"/>
      <c r="J228" s="2">
        <v>54</v>
      </c>
      <c r="K228" s="2">
        <v>3</v>
      </c>
      <c r="L228" s="2"/>
      <c r="M228" s="2"/>
      <c r="N228" s="2"/>
    </row>
    <row r="229" spans="1:14" hidden="1" x14ac:dyDescent="0.25">
      <c r="A229" s="41"/>
      <c r="B229" s="43" t="s">
        <v>250</v>
      </c>
      <c r="C229" s="45" t="s">
        <v>587</v>
      </c>
      <c r="D229" s="4"/>
      <c r="E229" s="4"/>
      <c r="F229" s="4" t="s">
        <v>772</v>
      </c>
      <c r="G229" s="2"/>
      <c r="H229" s="2"/>
      <c r="I229" s="2"/>
      <c r="J229" s="2"/>
      <c r="K229" s="2"/>
      <c r="L229" s="2"/>
      <c r="M229" s="2"/>
      <c r="N229" s="2"/>
    </row>
    <row r="230" spans="1:14" hidden="1" x14ac:dyDescent="0.25">
      <c r="A230" s="41"/>
      <c r="B230" s="43" t="s">
        <v>588</v>
      </c>
      <c r="C230" s="45" t="s">
        <v>589</v>
      </c>
      <c r="D230" s="4"/>
      <c r="E230" s="4"/>
      <c r="F230" s="4" t="s">
        <v>772</v>
      </c>
      <c r="G230" s="2"/>
      <c r="H230" s="2"/>
      <c r="I230" s="2"/>
      <c r="J230" s="2"/>
      <c r="K230" s="2"/>
      <c r="L230" s="2"/>
      <c r="M230" s="2"/>
      <c r="N230" s="2"/>
    </row>
    <row r="231" spans="1:14" hidden="1" x14ac:dyDescent="0.25">
      <c r="A231" s="41"/>
      <c r="B231" s="43" t="s">
        <v>590</v>
      </c>
      <c r="C231" s="45" t="s">
        <v>591</v>
      </c>
      <c r="D231" s="4"/>
      <c r="E231" s="4"/>
      <c r="F231" s="4" t="s">
        <v>772</v>
      </c>
      <c r="G231" s="2"/>
      <c r="H231" s="2"/>
      <c r="I231" s="2"/>
      <c r="J231" s="2"/>
      <c r="K231" s="2"/>
      <c r="L231" s="2"/>
      <c r="M231" s="2"/>
      <c r="N231" s="2"/>
    </row>
    <row r="232" spans="1:14" hidden="1" x14ac:dyDescent="0.25">
      <c r="A232" s="41"/>
      <c r="B232" s="43" t="s">
        <v>314</v>
      </c>
      <c r="C232" s="45" t="s">
        <v>592</v>
      </c>
      <c r="D232" s="4"/>
      <c r="E232" s="4"/>
      <c r="F232" s="4" t="s">
        <v>772</v>
      </c>
      <c r="G232" s="2"/>
      <c r="H232" s="2"/>
      <c r="I232" s="2"/>
      <c r="J232" s="2"/>
      <c r="K232" s="2"/>
      <c r="L232" s="2"/>
      <c r="M232" s="2"/>
      <c r="N232" s="2"/>
    </row>
    <row r="233" spans="1:14" hidden="1" x14ac:dyDescent="0.25">
      <c r="A233" s="41"/>
      <c r="B233" s="43" t="s">
        <v>593</v>
      </c>
      <c r="C233" s="45" t="s">
        <v>358</v>
      </c>
      <c r="D233" s="4"/>
      <c r="E233" s="4"/>
      <c r="F233" s="4" t="s">
        <v>772</v>
      </c>
      <c r="G233" s="2"/>
      <c r="H233" s="2"/>
      <c r="I233" s="2"/>
      <c r="J233" s="2"/>
      <c r="K233" s="2"/>
      <c r="L233" s="2"/>
      <c r="M233" s="2"/>
      <c r="N233" s="2"/>
    </row>
    <row r="234" spans="1:14" hidden="1" x14ac:dyDescent="0.25">
      <c r="A234" s="41"/>
      <c r="B234" s="43" t="s">
        <v>593</v>
      </c>
      <c r="C234" s="45" t="s">
        <v>594</v>
      </c>
      <c r="D234" s="4"/>
      <c r="E234" s="4"/>
      <c r="F234" s="4" t="s">
        <v>772</v>
      </c>
      <c r="G234" s="2"/>
      <c r="H234" s="2"/>
      <c r="I234" s="2"/>
      <c r="J234" s="2"/>
      <c r="K234" s="2"/>
      <c r="L234" s="2"/>
      <c r="M234" s="2"/>
      <c r="N234" s="2"/>
    </row>
    <row r="235" spans="1:14" x14ac:dyDescent="0.25">
      <c r="A235" s="41">
        <v>58</v>
      </c>
      <c r="B235" s="43" t="s">
        <v>453</v>
      </c>
      <c r="C235" s="45" t="s">
        <v>573</v>
      </c>
      <c r="D235" s="4" t="s">
        <v>577</v>
      </c>
      <c r="E235" s="4" t="s">
        <v>771</v>
      </c>
      <c r="F235" s="4" t="s">
        <v>772</v>
      </c>
      <c r="G235" s="2" t="s">
        <v>775</v>
      </c>
      <c r="H235" s="2" t="s">
        <v>487</v>
      </c>
      <c r="I235" s="2"/>
      <c r="J235" s="2">
        <v>28</v>
      </c>
      <c r="K235" s="2">
        <v>3</v>
      </c>
      <c r="L235" s="2"/>
      <c r="M235" s="2"/>
      <c r="N235" s="2"/>
    </row>
    <row r="236" spans="1:14" hidden="1" x14ac:dyDescent="0.25">
      <c r="A236" s="41"/>
      <c r="B236" s="43" t="s">
        <v>137</v>
      </c>
      <c r="C236" s="45" t="s">
        <v>579</v>
      </c>
      <c r="D236" s="4"/>
      <c r="E236" s="4"/>
      <c r="F236" s="4" t="s">
        <v>772</v>
      </c>
      <c r="G236" s="2" t="s">
        <v>775</v>
      </c>
      <c r="H236" s="2"/>
      <c r="I236" s="2"/>
      <c r="J236" s="2"/>
      <c r="K236" s="2"/>
      <c r="L236" s="2"/>
      <c r="M236" s="2"/>
      <c r="N236" s="2"/>
    </row>
    <row r="237" spans="1:14" hidden="1" x14ac:dyDescent="0.25">
      <c r="A237" s="41"/>
      <c r="B237" s="43" t="s">
        <v>139</v>
      </c>
      <c r="C237" s="45" t="s">
        <v>580</v>
      </c>
      <c r="D237" s="4"/>
      <c r="E237" s="4"/>
      <c r="F237" s="4" t="s">
        <v>772</v>
      </c>
      <c r="G237" s="2" t="s">
        <v>775</v>
      </c>
      <c r="H237" s="2"/>
      <c r="I237" s="2"/>
      <c r="J237" s="2"/>
      <c r="K237" s="2"/>
      <c r="L237" s="2"/>
      <c r="M237" s="2"/>
      <c r="N237" s="2"/>
    </row>
    <row r="238" spans="1:14" hidden="1" x14ac:dyDescent="0.25">
      <c r="A238" s="41"/>
      <c r="B238" s="43" t="s">
        <v>139</v>
      </c>
      <c r="C238" s="45" t="s">
        <v>581</v>
      </c>
      <c r="D238" s="4"/>
      <c r="E238" s="4"/>
      <c r="F238" s="4" t="s">
        <v>772</v>
      </c>
      <c r="G238" s="2" t="s">
        <v>775</v>
      </c>
      <c r="H238" s="2"/>
      <c r="I238" s="2"/>
      <c r="J238" s="2"/>
      <c r="K238" s="2"/>
      <c r="L238" s="2"/>
      <c r="M238" s="2"/>
      <c r="N238" s="2"/>
    </row>
    <row r="239" spans="1:14" x14ac:dyDescent="0.25">
      <c r="A239" s="41">
        <v>59</v>
      </c>
      <c r="B239" s="43" t="s">
        <v>453</v>
      </c>
      <c r="C239" s="45" t="s">
        <v>596</v>
      </c>
      <c r="D239" s="4" t="s">
        <v>602</v>
      </c>
      <c r="E239" s="4" t="s">
        <v>774</v>
      </c>
      <c r="F239" s="4" t="s">
        <v>772</v>
      </c>
      <c r="G239" s="2" t="s">
        <v>775</v>
      </c>
      <c r="H239" s="2" t="s">
        <v>604</v>
      </c>
      <c r="I239" s="2"/>
      <c r="J239" s="2">
        <v>54</v>
      </c>
      <c r="K239" s="2">
        <v>2</v>
      </c>
      <c r="L239" s="2"/>
      <c r="M239" s="2"/>
      <c r="N239" s="2"/>
    </row>
    <row r="240" spans="1:14" hidden="1" x14ac:dyDescent="0.25">
      <c r="A240" s="41"/>
      <c r="B240" s="43" t="s">
        <v>238</v>
      </c>
      <c r="C240" s="45" t="s">
        <v>605</v>
      </c>
      <c r="D240" s="4"/>
      <c r="E240" s="4"/>
      <c r="F240" s="4" t="s">
        <v>772</v>
      </c>
      <c r="G240" s="2" t="s">
        <v>775</v>
      </c>
      <c r="H240" s="2"/>
      <c r="I240" s="2"/>
      <c r="J240" s="2"/>
      <c r="K240" s="2"/>
      <c r="L240" s="2"/>
      <c r="M240" s="2"/>
      <c r="N240" s="2"/>
    </row>
    <row r="241" spans="1:14" hidden="1" x14ac:dyDescent="0.25">
      <c r="A241" s="41"/>
      <c r="B241" s="43" t="s">
        <v>239</v>
      </c>
      <c r="C241" s="45" t="s">
        <v>606</v>
      </c>
      <c r="D241" s="4"/>
      <c r="E241" s="4"/>
      <c r="F241" s="4" t="s">
        <v>772</v>
      </c>
      <c r="G241" s="2" t="s">
        <v>775</v>
      </c>
      <c r="H241" s="2"/>
      <c r="I241" s="2"/>
      <c r="J241" s="2"/>
      <c r="K241" s="2"/>
      <c r="L241" s="2"/>
      <c r="M241" s="2"/>
      <c r="N241" s="2"/>
    </row>
    <row r="242" spans="1:14" hidden="1" x14ac:dyDescent="0.25">
      <c r="A242" s="41"/>
      <c r="B242" s="43" t="s">
        <v>607</v>
      </c>
      <c r="C242" s="45" t="s">
        <v>608</v>
      </c>
      <c r="D242" s="4"/>
      <c r="E242" s="4"/>
      <c r="F242" s="4" t="s">
        <v>772</v>
      </c>
      <c r="G242" s="2" t="s">
        <v>775</v>
      </c>
      <c r="H242" s="2"/>
      <c r="I242" s="2"/>
      <c r="J242" s="2"/>
      <c r="K242" s="2"/>
      <c r="L242" s="2"/>
      <c r="M242" s="2"/>
      <c r="N242" s="2"/>
    </row>
    <row r="243" spans="1:14" x14ac:dyDescent="0.25">
      <c r="A243" s="41">
        <v>60</v>
      </c>
      <c r="B243" s="43" t="s">
        <v>453</v>
      </c>
      <c r="C243" s="45" t="s">
        <v>599</v>
      </c>
      <c r="D243" s="4" t="s">
        <v>609</v>
      </c>
      <c r="E243" s="4" t="s">
        <v>771</v>
      </c>
      <c r="F243" s="4" t="s">
        <v>772</v>
      </c>
      <c r="G243" s="2" t="s">
        <v>775</v>
      </c>
      <c r="H243" s="2" t="s">
        <v>492</v>
      </c>
      <c r="I243" s="2"/>
      <c r="J243" s="2">
        <v>54</v>
      </c>
      <c r="K243" s="2">
        <v>3</v>
      </c>
      <c r="L243" s="2"/>
      <c r="M243" s="2"/>
      <c r="N243" s="2"/>
    </row>
    <row r="244" spans="1:14" hidden="1" x14ac:dyDescent="0.25">
      <c r="A244" s="41"/>
      <c r="B244" s="43" t="s">
        <v>137</v>
      </c>
      <c r="C244" s="45" t="s">
        <v>611</v>
      </c>
      <c r="D244" s="4"/>
      <c r="E244" s="4"/>
      <c r="F244" s="4" t="s">
        <v>772</v>
      </c>
      <c r="G244" s="2" t="s">
        <v>775</v>
      </c>
      <c r="H244" s="2"/>
      <c r="I244" s="2"/>
      <c r="J244" s="2"/>
      <c r="K244" s="2"/>
      <c r="L244" s="2"/>
      <c r="M244" s="2"/>
      <c r="N244" s="2"/>
    </row>
    <row r="245" spans="1:14" hidden="1" x14ac:dyDescent="0.25">
      <c r="A245" s="41"/>
      <c r="B245" s="43" t="s">
        <v>139</v>
      </c>
      <c r="C245" s="45" t="s">
        <v>612</v>
      </c>
      <c r="D245" s="4"/>
      <c r="E245" s="4"/>
      <c r="F245" s="4" t="s">
        <v>772</v>
      </c>
      <c r="G245" s="2" t="s">
        <v>775</v>
      </c>
      <c r="H245" s="2"/>
      <c r="I245" s="2"/>
      <c r="J245" s="2"/>
      <c r="K245" s="2"/>
      <c r="L245" s="2"/>
      <c r="M245" s="2"/>
      <c r="N245" s="2"/>
    </row>
    <row r="246" spans="1:14" hidden="1" x14ac:dyDescent="0.25">
      <c r="A246" s="41"/>
      <c r="B246" s="43" t="s">
        <v>139</v>
      </c>
      <c r="C246" s="45" t="s">
        <v>613</v>
      </c>
      <c r="D246" s="4"/>
      <c r="E246" s="4"/>
      <c r="F246" s="4" t="s">
        <v>772</v>
      </c>
      <c r="G246" s="2" t="s">
        <v>775</v>
      </c>
      <c r="H246" s="2"/>
      <c r="I246" s="2"/>
      <c r="J246" s="2"/>
      <c r="K246" s="2"/>
      <c r="L246" s="2"/>
      <c r="M246" s="2"/>
      <c r="N246" s="2"/>
    </row>
    <row r="247" spans="1:14" hidden="1" x14ac:dyDescent="0.25">
      <c r="A247" s="41"/>
      <c r="B247" s="43" t="s">
        <v>139</v>
      </c>
      <c r="C247" s="45" t="s">
        <v>614</v>
      </c>
      <c r="D247" s="4"/>
      <c r="E247" s="4"/>
      <c r="F247" s="4" t="s">
        <v>772</v>
      </c>
      <c r="G247" s="2" t="s">
        <v>775</v>
      </c>
      <c r="H247" s="2"/>
      <c r="I247" s="2"/>
      <c r="J247" s="2"/>
      <c r="K247" s="2"/>
      <c r="L247" s="2"/>
      <c r="M247" s="2"/>
      <c r="N247" s="2"/>
    </row>
    <row r="248" spans="1:14" x14ac:dyDescent="0.25">
      <c r="A248" s="41">
        <v>61</v>
      </c>
      <c r="B248" s="43" t="s">
        <v>453</v>
      </c>
      <c r="C248" s="45" t="s">
        <v>615</v>
      </c>
      <c r="D248" s="4" t="s">
        <v>616</v>
      </c>
      <c r="E248" s="4" t="s">
        <v>773</v>
      </c>
      <c r="F248" s="4" t="s">
        <v>772</v>
      </c>
      <c r="G248" s="2" t="s">
        <v>775</v>
      </c>
      <c r="H248" s="2" t="s">
        <v>485</v>
      </c>
      <c r="I248" s="2"/>
      <c r="J248" s="2">
        <v>54</v>
      </c>
      <c r="K248" s="2">
        <v>2</v>
      </c>
      <c r="L248" s="2"/>
      <c r="M248" s="2"/>
      <c r="N248" s="2"/>
    </row>
    <row r="249" spans="1:14" hidden="1" x14ac:dyDescent="0.25">
      <c r="A249" s="41"/>
      <c r="B249" s="43" t="s">
        <v>213</v>
      </c>
      <c r="C249" s="45" t="s">
        <v>618</v>
      </c>
      <c r="D249" s="4"/>
      <c r="E249" s="4"/>
      <c r="F249" s="4" t="s">
        <v>772</v>
      </c>
      <c r="G249" s="2" t="s">
        <v>775</v>
      </c>
      <c r="H249" s="2"/>
      <c r="I249" s="2"/>
      <c r="J249" s="2"/>
      <c r="K249" s="2"/>
      <c r="L249" s="2"/>
      <c r="M249" s="2"/>
      <c r="N249" s="2"/>
    </row>
    <row r="250" spans="1:14" hidden="1" x14ac:dyDescent="0.25">
      <c r="A250" s="41"/>
      <c r="B250" s="43" t="s">
        <v>139</v>
      </c>
      <c r="C250" s="45" t="s">
        <v>619</v>
      </c>
      <c r="D250" s="4"/>
      <c r="E250" s="4"/>
      <c r="F250" s="4" t="s">
        <v>772</v>
      </c>
      <c r="G250" s="2" t="s">
        <v>775</v>
      </c>
      <c r="H250" s="2"/>
      <c r="I250" s="2"/>
      <c r="J250" s="2"/>
      <c r="K250" s="2"/>
      <c r="L250" s="2"/>
      <c r="M250" s="2"/>
      <c r="N250" s="2"/>
    </row>
    <row r="251" spans="1:14" hidden="1" x14ac:dyDescent="0.25">
      <c r="A251" s="41"/>
      <c r="B251" s="43" t="s">
        <v>620</v>
      </c>
      <c r="C251" s="45" t="s">
        <v>621</v>
      </c>
      <c r="D251" s="4"/>
      <c r="E251" s="4"/>
      <c r="F251" s="4" t="s">
        <v>772</v>
      </c>
      <c r="G251" s="2" t="s">
        <v>775</v>
      </c>
      <c r="H251" s="2"/>
      <c r="I251" s="2"/>
      <c r="J251" s="2"/>
      <c r="K251" s="2"/>
      <c r="L251" s="2"/>
      <c r="M251" s="2"/>
      <c r="N251" s="2"/>
    </row>
    <row r="252" spans="1:14" x14ac:dyDescent="0.25">
      <c r="A252" s="41">
        <v>62</v>
      </c>
      <c r="B252" s="43" t="s">
        <v>453</v>
      </c>
      <c r="C252" s="45" t="s">
        <v>622</v>
      </c>
      <c r="D252" s="4" t="s">
        <v>623</v>
      </c>
      <c r="E252" s="4" t="s">
        <v>771</v>
      </c>
      <c r="F252" s="4" t="s">
        <v>772</v>
      </c>
      <c r="G252" s="2" t="s">
        <v>775</v>
      </c>
      <c r="H252" s="2" t="s">
        <v>625</v>
      </c>
      <c r="I252" s="2"/>
      <c r="J252" s="2">
        <v>67</v>
      </c>
      <c r="K252" s="2">
        <v>2</v>
      </c>
      <c r="L252" s="2"/>
      <c r="M252" s="2"/>
      <c r="N252" s="2"/>
    </row>
    <row r="253" spans="1:14" hidden="1" x14ac:dyDescent="0.25">
      <c r="A253" s="41"/>
      <c r="B253" s="43" t="s">
        <v>137</v>
      </c>
      <c r="C253" s="45" t="s">
        <v>626</v>
      </c>
      <c r="D253" s="4"/>
      <c r="E253" s="4"/>
      <c r="F253" s="4"/>
      <c r="G253" s="2" t="s">
        <v>775</v>
      </c>
      <c r="H253" s="2"/>
      <c r="I253" s="2"/>
      <c r="J253" s="2"/>
      <c r="K253" s="2"/>
      <c r="L253" s="2"/>
      <c r="M253" s="2"/>
      <c r="N253" s="2"/>
    </row>
    <row r="254" spans="1:14" hidden="1" x14ac:dyDescent="0.25">
      <c r="A254" s="41"/>
      <c r="B254" s="43" t="s">
        <v>139</v>
      </c>
      <c r="C254" s="45" t="s">
        <v>627</v>
      </c>
      <c r="D254" s="4"/>
      <c r="E254" s="4"/>
      <c r="F254" s="4"/>
      <c r="G254" s="2" t="s">
        <v>775</v>
      </c>
      <c r="H254" s="2"/>
      <c r="I254" s="2"/>
      <c r="J254" s="2"/>
      <c r="K254" s="2"/>
      <c r="L254" s="2"/>
      <c r="M254" s="2"/>
      <c r="N254" s="2"/>
    </row>
    <row r="255" spans="1:14" hidden="1" x14ac:dyDescent="0.25">
      <c r="A255" s="41"/>
      <c r="B255" s="43" t="s">
        <v>139</v>
      </c>
      <c r="C255" s="45" t="s">
        <v>628</v>
      </c>
      <c r="D255" s="4"/>
      <c r="E255" s="4"/>
      <c r="F255" s="4"/>
      <c r="G255" s="2" t="s">
        <v>775</v>
      </c>
      <c r="H255" s="2"/>
      <c r="I255" s="2"/>
      <c r="J255" s="2"/>
      <c r="K255" s="2"/>
      <c r="L255" s="2"/>
      <c r="M255" s="2"/>
      <c r="N255" s="2"/>
    </row>
    <row r="256" spans="1:14" hidden="1" x14ac:dyDescent="0.25">
      <c r="A256" s="41"/>
      <c r="B256" s="43" t="s">
        <v>139</v>
      </c>
      <c r="C256" s="45" t="s">
        <v>629</v>
      </c>
      <c r="D256" s="4"/>
      <c r="E256" s="4"/>
      <c r="F256" s="4"/>
      <c r="G256" s="2" t="s">
        <v>775</v>
      </c>
      <c r="H256" s="2"/>
      <c r="I256" s="2"/>
      <c r="J256" s="2"/>
      <c r="K256" s="2"/>
      <c r="L256" s="2"/>
      <c r="M256" s="2"/>
      <c r="N256" s="2"/>
    </row>
    <row r="257" spans="1:14" x14ac:dyDescent="0.25">
      <c r="A257" s="41">
        <v>63</v>
      </c>
      <c r="B257" s="43" t="s">
        <v>167</v>
      </c>
      <c r="C257" s="45" t="s">
        <v>707</v>
      </c>
      <c r="D257" s="4" t="s">
        <v>777</v>
      </c>
      <c r="E257" s="4" t="s">
        <v>776</v>
      </c>
      <c r="F257" s="4" t="s">
        <v>778</v>
      </c>
      <c r="G257" s="2" t="s">
        <v>775</v>
      </c>
      <c r="H257" s="2" t="s">
        <v>721</v>
      </c>
      <c r="I257" s="2"/>
      <c r="J257" s="2">
        <v>67</v>
      </c>
      <c r="K257" s="2">
        <v>2</v>
      </c>
      <c r="L257" s="2"/>
      <c r="M257" s="2"/>
      <c r="N257" s="2"/>
    </row>
    <row r="258" spans="1:14" x14ac:dyDescent="0.25">
      <c r="A258" s="41">
        <v>64</v>
      </c>
      <c r="B258" s="43" t="s">
        <v>167</v>
      </c>
      <c r="C258" s="45" t="s">
        <v>633</v>
      </c>
      <c r="D258" s="4" t="s">
        <v>779</v>
      </c>
      <c r="E258" s="4" t="s">
        <v>780</v>
      </c>
      <c r="F258" s="4" t="s">
        <v>772</v>
      </c>
      <c r="G258" s="2" t="s">
        <v>775</v>
      </c>
      <c r="H258" s="2" t="s">
        <v>723</v>
      </c>
      <c r="I258" s="2"/>
      <c r="J258" s="2">
        <v>54</v>
      </c>
      <c r="K258" s="2">
        <v>2</v>
      </c>
      <c r="L258" s="2"/>
      <c r="M258" s="2"/>
      <c r="N258" s="2"/>
    </row>
    <row r="259" spans="1:14" x14ac:dyDescent="0.25">
      <c r="A259" s="41">
        <v>65</v>
      </c>
      <c r="B259" s="43" t="s">
        <v>446</v>
      </c>
      <c r="C259" s="45" t="s">
        <v>649</v>
      </c>
      <c r="D259" s="4" t="s">
        <v>652</v>
      </c>
      <c r="E259" s="4" t="s">
        <v>781</v>
      </c>
      <c r="F259" s="4" t="s">
        <v>772</v>
      </c>
      <c r="G259" s="2" t="s">
        <v>61</v>
      </c>
      <c r="H259" s="2" t="s">
        <v>653</v>
      </c>
      <c r="I259" s="2"/>
      <c r="J259" s="2">
        <v>67</v>
      </c>
      <c r="K259" s="2">
        <v>3</v>
      </c>
      <c r="L259" s="2"/>
      <c r="M259" s="2"/>
      <c r="N259" s="2"/>
    </row>
    <row r="260" spans="1:14" hidden="1" x14ac:dyDescent="0.25">
      <c r="A260" s="41"/>
      <c r="B260" s="43" t="s">
        <v>213</v>
      </c>
      <c r="C260" s="45" t="s">
        <v>654</v>
      </c>
      <c r="D260" s="4"/>
      <c r="E260" s="4"/>
      <c r="F260" s="4"/>
      <c r="G260" s="2"/>
      <c r="H260" s="2"/>
      <c r="I260" s="2"/>
      <c r="J260" s="2"/>
      <c r="K260" s="2"/>
      <c r="L260" s="2"/>
      <c r="M260" s="2"/>
      <c r="N260" s="2"/>
    </row>
    <row r="261" spans="1:14" hidden="1" x14ac:dyDescent="0.25">
      <c r="A261" s="41"/>
      <c r="B261" s="43" t="s">
        <v>139</v>
      </c>
      <c r="C261" s="45" t="s">
        <v>655</v>
      </c>
      <c r="D261" s="4"/>
      <c r="E261" s="4"/>
      <c r="F261" s="4"/>
      <c r="G261" s="2"/>
      <c r="H261" s="2"/>
      <c r="I261" s="2"/>
      <c r="J261" s="2"/>
      <c r="K261" s="2"/>
      <c r="L261" s="2"/>
      <c r="M261" s="2"/>
      <c r="N261" s="2"/>
    </row>
    <row r="262" spans="1:14" hidden="1" x14ac:dyDescent="0.25">
      <c r="A262" s="41"/>
      <c r="B262" s="43" t="s">
        <v>139</v>
      </c>
      <c r="C262" s="45" t="s">
        <v>656</v>
      </c>
      <c r="D262" s="4"/>
      <c r="E262" s="4"/>
      <c r="F262" s="4"/>
      <c r="G262" s="2"/>
      <c r="H262" s="2"/>
      <c r="I262" s="2"/>
      <c r="J262" s="2"/>
      <c r="K262" s="2"/>
      <c r="L262" s="2"/>
      <c r="M262" s="2"/>
      <c r="N262" s="2"/>
    </row>
    <row r="263" spans="1:14" x14ac:dyDescent="0.25">
      <c r="A263" s="41">
        <v>66</v>
      </c>
      <c r="B263" s="43" t="s">
        <v>167</v>
      </c>
      <c r="C263" s="45" t="s">
        <v>658</v>
      </c>
      <c r="D263" s="4" t="s">
        <v>782</v>
      </c>
      <c r="E263" s="4" t="s">
        <v>783</v>
      </c>
      <c r="F263" s="4" t="s">
        <v>784</v>
      </c>
      <c r="G263" s="2" t="s">
        <v>775</v>
      </c>
      <c r="H263" s="2"/>
      <c r="I263" s="2" t="s">
        <v>725</v>
      </c>
      <c r="J263" s="2">
        <v>67</v>
      </c>
      <c r="K263" s="2">
        <v>5</v>
      </c>
      <c r="L263" s="2"/>
      <c r="M263" s="2"/>
      <c r="N263" s="2"/>
    </row>
    <row r="264" spans="1:14" x14ac:dyDescent="0.25">
      <c r="A264" s="41">
        <v>67</v>
      </c>
      <c r="B264" s="43" t="s">
        <v>167</v>
      </c>
      <c r="C264" s="45" t="s">
        <v>660</v>
      </c>
      <c r="D264" s="4" t="s">
        <v>785</v>
      </c>
      <c r="E264" s="4" t="s">
        <v>786</v>
      </c>
      <c r="F264" s="4" t="s">
        <v>787</v>
      </c>
      <c r="G264" s="2" t="s">
        <v>775</v>
      </c>
      <c r="H264" s="2" t="s">
        <v>471</v>
      </c>
      <c r="I264" s="2"/>
      <c r="J264" s="2">
        <v>54</v>
      </c>
      <c r="K264" s="2">
        <v>5</v>
      </c>
      <c r="L264" s="2"/>
      <c r="M264" s="2"/>
      <c r="N264" s="2"/>
    </row>
    <row r="265" spans="1:14" x14ac:dyDescent="0.25">
      <c r="A265" s="41">
        <v>68</v>
      </c>
      <c r="B265" s="43" t="s">
        <v>167</v>
      </c>
      <c r="C265" s="45" t="s">
        <v>662</v>
      </c>
      <c r="D265" s="4" t="s">
        <v>788</v>
      </c>
      <c r="E265" s="4" t="s">
        <v>771</v>
      </c>
      <c r="F265" s="4" t="s">
        <v>772</v>
      </c>
      <c r="G265" s="2" t="s">
        <v>775</v>
      </c>
      <c r="H265" s="2" t="s">
        <v>39</v>
      </c>
      <c r="I265" s="2"/>
      <c r="J265" s="2">
        <v>54</v>
      </c>
      <c r="K265" s="2">
        <v>3</v>
      </c>
      <c r="L265" s="2"/>
      <c r="M265" s="2"/>
      <c r="N265" s="2"/>
    </row>
    <row r="266" spans="1:14" x14ac:dyDescent="0.25">
      <c r="A266" s="41">
        <v>69</v>
      </c>
      <c r="B266" s="43" t="s">
        <v>167</v>
      </c>
      <c r="C266" s="45" t="s">
        <v>674</v>
      </c>
      <c r="D266" s="4" t="s">
        <v>789</v>
      </c>
      <c r="E266" s="4" t="s">
        <v>790</v>
      </c>
      <c r="F266" s="4" t="s">
        <v>791</v>
      </c>
      <c r="G266" s="2" t="s">
        <v>775</v>
      </c>
      <c r="H266" s="2"/>
      <c r="I266" s="2" t="s">
        <v>729</v>
      </c>
      <c r="J266" s="2">
        <v>67</v>
      </c>
      <c r="K266" s="2">
        <v>6</v>
      </c>
      <c r="L266" s="2"/>
      <c r="M266" s="2"/>
      <c r="N266" s="2"/>
    </row>
    <row r="267" spans="1:14" x14ac:dyDescent="0.25">
      <c r="A267" s="41">
        <v>70</v>
      </c>
      <c r="B267" s="43" t="s">
        <v>167</v>
      </c>
      <c r="C267" s="45" t="s">
        <v>730</v>
      </c>
      <c r="D267" s="4" t="s">
        <v>792</v>
      </c>
      <c r="E267" s="4" t="s">
        <v>793</v>
      </c>
      <c r="F267" s="4" t="s">
        <v>794</v>
      </c>
      <c r="G267" s="2" t="s">
        <v>775</v>
      </c>
      <c r="H267" s="2"/>
      <c r="I267" s="2" t="s">
        <v>731</v>
      </c>
      <c r="J267" s="2">
        <v>54</v>
      </c>
      <c r="K267" s="2">
        <v>5</v>
      </c>
      <c r="L267" s="2"/>
      <c r="M267" s="2"/>
      <c r="N267" s="2"/>
    </row>
    <row r="268" spans="1:14" x14ac:dyDescent="0.25">
      <c r="A268" s="41">
        <v>71</v>
      </c>
      <c r="B268" s="43" t="s">
        <v>167</v>
      </c>
      <c r="C268" s="45" t="s">
        <v>732</v>
      </c>
      <c r="D268" s="4" t="s">
        <v>795</v>
      </c>
      <c r="E268" s="4" t="s">
        <v>796</v>
      </c>
      <c r="F268" s="4" t="s">
        <v>797</v>
      </c>
      <c r="G268" s="2" t="s">
        <v>775</v>
      </c>
      <c r="H268" s="2"/>
      <c r="I268" s="2" t="s">
        <v>733</v>
      </c>
      <c r="J268" s="2">
        <v>54</v>
      </c>
      <c r="K268" s="2">
        <v>2</v>
      </c>
      <c r="L268" s="2"/>
      <c r="M268" s="2"/>
      <c r="N268" s="2"/>
    </row>
    <row r="269" spans="1:14" x14ac:dyDescent="0.25">
      <c r="A269" s="41">
        <v>72</v>
      </c>
      <c r="B269" s="43" t="s">
        <v>167</v>
      </c>
      <c r="C269" s="45" t="s">
        <v>734</v>
      </c>
      <c r="D269" s="4" t="s">
        <v>798</v>
      </c>
      <c r="E269" s="4" t="s">
        <v>799</v>
      </c>
      <c r="F269" s="4" t="s">
        <v>800</v>
      </c>
      <c r="G269" s="2" t="s">
        <v>775</v>
      </c>
      <c r="H269" s="2"/>
      <c r="I269" s="2" t="s">
        <v>349</v>
      </c>
      <c r="J269" s="2">
        <v>67</v>
      </c>
      <c r="K269" s="2">
        <v>5</v>
      </c>
      <c r="L269" s="2"/>
      <c r="M269" s="2"/>
      <c r="N269" s="2"/>
    </row>
    <row r="270" spans="1:14" x14ac:dyDescent="0.25">
      <c r="A270" s="41">
        <v>73</v>
      </c>
      <c r="B270" s="43" t="s">
        <v>167</v>
      </c>
      <c r="C270" s="45" t="s">
        <v>681</v>
      </c>
      <c r="D270" s="4" t="s">
        <v>801</v>
      </c>
      <c r="E270" s="4" t="s">
        <v>802</v>
      </c>
      <c r="F270" s="4" t="s">
        <v>778</v>
      </c>
      <c r="G270" s="2" t="s">
        <v>775</v>
      </c>
      <c r="H270" s="2" t="s">
        <v>583</v>
      </c>
      <c r="I270" s="2"/>
      <c r="J270" s="2">
        <v>28</v>
      </c>
      <c r="K270" s="2">
        <v>3</v>
      </c>
      <c r="L270" s="2"/>
      <c r="M270" s="2"/>
      <c r="N270" s="2"/>
    </row>
    <row r="271" spans="1:14" x14ac:dyDescent="0.25">
      <c r="A271" s="41">
        <v>74</v>
      </c>
      <c r="B271" s="43" t="s">
        <v>167</v>
      </c>
      <c r="C271" s="45" t="s">
        <v>736</v>
      </c>
      <c r="D271" s="4" t="s">
        <v>803</v>
      </c>
      <c r="E271" s="4" t="s">
        <v>804</v>
      </c>
      <c r="F271" s="4" t="s">
        <v>772</v>
      </c>
      <c r="G271" s="2" t="s">
        <v>775</v>
      </c>
      <c r="H271" s="2"/>
      <c r="I271" s="2" t="s">
        <v>349</v>
      </c>
      <c r="J271" s="2">
        <v>54</v>
      </c>
      <c r="K271" s="2">
        <v>6</v>
      </c>
      <c r="L271" s="2"/>
      <c r="M271" s="2"/>
      <c r="N271" s="2"/>
    </row>
    <row r="272" spans="1:14" x14ac:dyDescent="0.25">
      <c r="A272" s="41">
        <v>75</v>
      </c>
      <c r="B272" s="43" t="s">
        <v>167</v>
      </c>
      <c r="C272" s="45" t="s">
        <v>690</v>
      </c>
      <c r="D272" s="4" t="s">
        <v>805</v>
      </c>
      <c r="E272" s="4" t="s">
        <v>806</v>
      </c>
      <c r="F272" s="4" t="s">
        <v>772</v>
      </c>
      <c r="G272" s="2" t="s">
        <v>775</v>
      </c>
      <c r="H272" s="2" t="s">
        <v>126</v>
      </c>
      <c r="I272" s="2"/>
      <c r="J272" s="2">
        <v>54</v>
      </c>
      <c r="K272" s="2">
        <v>3</v>
      </c>
      <c r="L272" s="2"/>
      <c r="M272" s="2"/>
      <c r="N272" s="2"/>
    </row>
    <row r="273" spans="1:14" x14ac:dyDescent="0.25">
      <c r="A273" s="41">
        <v>76</v>
      </c>
      <c r="B273" s="43" t="s">
        <v>167</v>
      </c>
      <c r="C273" s="45" t="s">
        <v>693</v>
      </c>
      <c r="D273" s="4" t="s">
        <v>807</v>
      </c>
      <c r="E273" s="4" t="s">
        <v>808</v>
      </c>
      <c r="F273" s="4" t="s">
        <v>772</v>
      </c>
      <c r="G273" s="2" t="s">
        <v>775</v>
      </c>
      <c r="H273" s="2" t="s">
        <v>39</v>
      </c>
      <c r="I273" s="2"/>
      <c r="J273" s="2">
        <v>54</v>
      </c>
      <c r="K273" s="2">
        <v>4</v>
      </c>
      <c r="L273" s="2"/>
      <c r="M273" s="2"/>
      <c r="N273" s="2"/>
    </row>
    <row r="274" spans="1:14" x14ac:dyDescent="0.25">
      <c r="A274" s="41">
        <v>77</v>
      </c>
      <c r="B274" s="43" t="s">
        <v>167</v>
      </c>
      <c r="C274" s="45" t="s">
        <v>696</v>
      </c>
      <c r="D274" s="4" t="s">
        <v>809</v>
      </c>
      <c r="E274" s="4" t="s">
        <v>771</v>
      </c>
      <c r="F274" s="4" t="s">
        <v>772</v>
      </c>
      <c r="G274" s="2" t="s">
        <v>775</v>
      </c>
      <c r="H274" s="2" t="s">
        <v>39</v>
      </c>
      <c r="I274" s="2"/>
      <c r="J274" s="2">
        <v>54</v>
      </c>
      <c r="K274" s="2">
        <v>4</v>
      </c>
      <c r="L274" s="2"/>
      <c r="M274" s="2"/>
      <c r="N274" s="2"/>
    </row>
    <row r="275" spans="1:14" x14ac:dyDescent="0.25">
      <c r="A275" s="41">
        <v>78</v>
      </c>
      <c r="B275" s="43" t="s">
        <v>167</v>
      </c>
      <c r="C275" s="45" t="s">
        <v>698</v>
      </c>
      <c r="D275" s="4" t="s">
        <v>810</v>
      </c>
      <c r="E275" s="4" t="s">
        <v>811</v>
      </c>
      <c r="F275" s="4" t="s">
        <v>772</v>
      </c>
      <c r="G275" s="2" t="s">
        <v>775</v>
      </c>
      <c r="H275" s="2" t="s">
        <v>38</v>
      </c>
      <c r="I275" s="2"/>
      <c r="J275" s="2">
        <v>28</v>
      </c>
      <c r="K275" s="2">
        <v>3</v>
      </c>
      <c r="L275" s="2"/>
      <c r="M275" s="2"/>
      <c r="N275" s="2"/>
    </row>
    <row r="276" spans="1:14" x14ac:dyDescent="0.25">
      <c r="A276" s="41">
        <v>79</v>
      </c>
      <c r="B276" s="43" t="s">
        <v>167</v>
      </c>
      <c r="C276" s="45" t="s">
        <v>741</v>
      </c>
      <c r="D276" s="4" t="s">
        <v>812</v>
      </c>
      <c r="E276" s="4" t="s">
        <v>813</v>
      </c>
      <c r="F276" s="4" t="s">
        <v>772</v>
      </c>
      <c r="G276" s="2" t="s">
        <v>775</v>
      </c>
      <c r="H276" s="2" t="s">
        <v>743</v>
      </c>
      <c r="I276" s="2"/>
      <c r="J276" s="2">
        <v>28</v>
      </c>
      <c r="K276" s="2">
        <v>3</v>
      </c>
      <c r="L276" s="2"/>
      <c r="M276" s="2"/>
      <c r="N276" s="2"/>
    </row>
    <row r="277" spans="1:14" x14ac:dyDescent="0.25">
      <c r="A277" s="41">
        <v>80</v>
      </c>
      <c r="B277" s="43" t="s">
        <v>167</v>
      </c>
      <c r="C277" s="45" t="s">
        <v>703</v>
      </c>
      <c r="D277" s="4" t="s">
        <v>814</v>
      </c>
      <c r="E277" s="4" t="s">
        <v>771</v>
      </c>
      <c r="F277" s="4" t="s">
        <v>772</v>
      </c>
      <c r="G277" s="2" t="s">
        <v>775</v>
      </c>
      <c r="H277" s="2" t="s">
        <v>745</v>
      </c>
      <c r="I277" s="2"/>
      <c r="J277" s="2">
        <v>28</v>
      </c>
      <c r="K277" s="2">
        <v>4</v>
      </c>
      <c r="L277" s="2"/>
      <c r="M277" s="2"/>
      <c r="N277" s="2"/>
    </row>
    <row r="278" spans="1:14" x14ac:dyDescent="0.25">
      <c r="A278" s="41">
        <v>81</v>
      </c>
      <c r="B278" s="43" t="s">
        <v>167</v>
      </c>
      <c r="C278" s="45" t="s">
        <v>719</v>
      </c>
      <c r="D278" s="4" t="s">
        <v>815</v>
      </c>
      <c r="E278" s="4" t="s">
        <v>816</v>
      </c>
      <c r="F278" s="4" t="s">
        <v>772</v>
      </c>
      <c r="G278" s="2" t="s">
        <v>775</v>
      </c>
      <c r="H278" s="2" t="s">
        <v>746</v>
      </c>
      <c r="I278" s="2"/>
      <c r="J278" s="2">
        <v>67</v>
      </c>
      <c r="K278" s="2">
        <v>6</v>
      </c>
      <c r="L278" s="2"/>
      <c r="M278" s="2"/>
      <c r="N278" s="2"/>
    </row>
    <row r="279" spans="1:14" x14ac:dyDescent="0.25">
      <c r="A279" s="41">
        <v>82</v>
      </c>
      <c r="B279" s="43" t="s">
        <v>438</v>
      </c>
      <c r="C279" s="45" t="s">
        <v>747</v>
      </c>
      <c r="D279" s="4" t="s">
        <v>817</v>
      </c>
      <c r="E279" s="4" t="s">
        <v>813</v>
      </c>
      <c r="F279" s="4" t="s">
        <v>772</v>
      </c>
      <c r="G279" s="2" t="s">
        <v>172</v>
      </c>
      <c r="H279" s="2" t="s">
        <v>749</v>
      </c>
      <c r="I279" s="2"/>
      <c r="J279" s="2">
        <v>67</v>
      </c>
      <c r="K279" s="2">
        <v>6</v>
      </c>
      <c r="L279" s="2"/>
      <c r="M279" s="2"/>
      <c r="N279" s="2"/>
    </row>
    <row r="280" spans="1:14" x14ac:dyDescent="0.25">
      <c r="A280" s="41">
        <v>83</v>
      </c>
      <c r="B280" s="43" t="s">
        <v>446</v>
      </c>
      <c r="C280" s="45" t="s">
        <v>750</v>
      </c>
      <c r="D280" s="4" t="s">
        <v>818</v>
      </c>
      <c r="E280" s="4" t="s">
        <v>819</v>
      </c>
      <c r="F280" s="4" t="s">
        <v>772</v>
      </c>
      <c r="G280" s="2" t="s">
        <v>61</v>
      </c>
      <c r="H280" s="2"/>
      <c r="I280" s="2" t="s">
        <v>349</v>
      </c>
      <c r="J280" s="2">
        <v>67</v>
      </c>
      <c r="K280" s="2">
        <v>4</v>
      </c>
      <c r="L280" s="2"/>
      <c r="M280" s="2"/>
      <c r="N280" s="2"/>
    </row>
    <row r="281" spans="1:14" x14ac:dyDescent="0.25">
      <c r="A281" s="41">
        <v>84</v>
      </c>
      <c r="B281" s="43" t="s">
        <v>167</v>
      </c>
      <c r="C281" s="45" t="s">
        <v>7</v>
      </c>
      <c r="D281" s="4" t="s">
        <v>820</v>
      </c>
      <c r="E281" s="4" t="s">
        <v>821</v>
      </c>
      <c r="F281" s="4" t="s">
        <v>822</v>
      </c>
      <c r="G281" s="2" t="s">
        <v>775</v>
      </c>
      <c r="H281" s="2"/>
      <c r="I281" s="2" t="s">
        <v>349</v>
      </c>
      <c r="J281" s="2">
        <v>67</v>
      </c>
      <c r="K281" s="2">
        <v>6</v>
      </c>
      <c r="L281" s="2"/>
      <c r="M281" s="2"/>
      <c r="N281" s="2"/>
    </row>
    <row r="282" spans="1:14" x14ac:dyDescent="0.25">
      <c r="A282" s="41">
        <v>85</v>
      </c>
      <c r="B282" s="43" t="s">
        <v>167</v>
      </c>
      <c r="C282" s="45" t="s">
        <v>751</v>
      </c>
      <c r="D282" s="4" t="s">
        <v>823</v>
      </c>
      <c r="E282" s="4" t="s">
        <v>806</v>
      </c>
      <c r="F282" s="4" t="s">
        <v>772</v>
      </c>
      <c r="G282" s="2" t="s">
        <v>775</v>
      </c>
      <c r="H282" s="2" t="s">
        <v>752</v>
      </c>
      <c r="I282" s="2"/>
      <c r="J282" s="2">
        <v>67</v>
      </c>
      <c r="K282" s="2">
        <v>2</v>
      </c>
      <c r="L282" s="2"/>
      <c r="M282" s="2"/>
      <c r="N282" s="2"/>
    </row>
    <row r="283" spans="1:14" x14ac:dyDescent="0.25">
      <c r="A283" s="41">
        <v>86</v>
      </c>
      <c r="B283" s="43" t="s">
        <v>167</v>
      </c>
      <c r="C283" s="45" t="s">
        <v>753</v>
      </c>
      <c r="D283" s="4" t="s">
        <v>824</v>
      </c>
      <c r="E283" s="4" t="s">
        <v>825</v>
      </c>
      <c r="F283" s="4" t="s">
        <v>772</v>
      </c>
      <c r="G283" s="2" t="s">
        <v>775</v>
      </c>
      <c r="H283" s="2" t="s">
        <v>39</v>
      </c>
      <c r="I283" s="2"/>
      <c r="J283" s="2">
        <v>28</v>
      </c>
      <c r="K283" s="2">
        <v>3</v>
      </c>
      <c r="L283" s="2"/>
      <c r="M283" s="2"/>
      <c r="N283" s="2"/>
    </row>
    <row r="284" spans="1:14" x14ac:dyDescent="0.25">
      <c r="A284" s="41">
        <v>87</v>
      </c>
      <c r="B284" s="43" t="s">
        <v>446</v>
      </c>
      <c r="C284" s="45" t="s">
        <v>755</v>
      </c>
      <c r="D284" s="4" t="s">
        <v>826</v>
      </c>
      <c r="E284" s="4" t="s">
        <v>771</v>
      </c>
      <c r="F284" s="4" t="s">
        <v>772</v>
      </c>
      <c r="G284" s="2" t="s">
        <v>61</v>
      </c>
      <c r="H284" s="2" t="s">
        <v>756</v>
      </c>
      <c r="I284" s="2"/>
      <c r="J284" s="2">
        <v>67</v>
      </c>
      <c r="K284" s="2">
        <v>3</v>
      </c>
      <c r="L284" s="2"/>
      <c r="M284" s="2"/>
      <c r="N284" s="2"/>
    </row>
    <row r="285" spans="1:14" x14ac:dyDescent="0.25">
      <c r="A285" s="41">
        <v>88</v>
      </c>
      <c r="B285" s="43" t="s">
        <v>167</v>
      </c>
      <c r="C285" s="45" t="s">
        <v>757</v>
      </c>
      <c r="D285" s="4" t="s">
        <v>827</v>
      </c>
      <c r="E285" s="4" t="s">
        <v>828</v>
      </c>
      <c r="F285" s="4" t="s">
        <v>787</v>
      </c>
      <c r="G285" s="2" t="s">
        <v>775</v>
      </c>
      <c r="H285" s="2" t="s">
        <v>759</v>
      </c>
      <c r="I285" s="2"/>
      <c r="J285" s="2">
        <v>28</v>
      </c>
      <c r="K285" s="45">
        <v>2</v>
      </c>
      <c r="L285" s="2"/>
      <c r="M285" s="2"/>
      <c r="N285" s="2"/>
    </row>
    <row r="286" spans="1:14" x14ac:dyDescent="0.25">
      <c r="A286" s="41">
        <v>89</v>
      </c>
      <c r="B286" s="43" t="s">
        <v>167</v>
      </c>
      <c r="C286" s="45" t="s">
        <v>760</v>
      </c>
      <c r="D286" s="4" t="s">
        <v>829</v>
      </c>
      <c r="E286" s="4" t="s">
        <v>830</v>
      </c>
      <c r="F286" s="4" t="s">
        <v>772</v>
      </c>
      <c r="G286" s="2" t="s">
        <v>775</v>
      </c>
      <c r="H286" s="2" t="s">
        <v>762</v>
      </c>
      <c r="I286" s="2"/>
      <c r="J286" s="2">
        <v>28</v>
      </c>
      <c r="K286" s="2">
        <v>2</v>
      </c>
      <c r="L286" s="2"/>
      <c r="M286" s="2"/>
      <c r="N286" s="2"/>
    </row>
    <row r="287" spans="1:14" x14ac:dyDescent="0.25">
      <c r="A287" s="41">
        <v>90</v>
      </c>
      <c r="B287" s="43" t="s">
        <v>167</v>
      </c>
      <c r="C287" s="45" t="s">
        <v>763</v>
      </c>
      <c r="D287" s="4" t="s">
        <v>831</v>
      </c>
      <c r="E287" s="4" t="s">
        <v>832</v>
      </c>
      <c r="F287" s="4" t="s">
        <v>772</v>
      </c>
      <c r="G287" s="2" t="s">
        <v>775</v>
      </c>
      <c r="H287" s="2" t="s">
        <v>349</v>
      </c>
      <c r="I287" s="2"/>
      <c r="J287" s="2">
        <v>54</v>
      </c>
      <c r="K287" s="2">
        <v>2</v>
      </c>
      <c r="L287" s="2"/>
      <c r="M287" s="2"/>
      <c r="N287" s="2"/>
    </row>
    <row r="288" spans="1:14" x14ac:dyDescent="0.25">
      <c r="A288" s="41">
        <v>91</v>
      </c>
      <c r="B288" s="43" t="s">
        <v>167</v>
      </c>
      <c r="C288" s="45" t="s">
        <v>765</v>
      </c>
      <c r="D288" s="4" t="s">
        <v>833</v>
      </c>
      <c r="E288" s="4" t="s">
        <v>834</v>
      </c>
      <c r="F288" s="4" t="s">
        <v>778</v>
      </c>
      <c r="G288" s="2" t="s">
        <v>775</v>
      </c>
      <c r="H288" s="2" t="s">
        <v>766</v>
      </c>
      <c r="I288" s="2"/>
      <c r="J288" s="2">
        <v>28</v>
      </c>
      <c r="K288" s="2">
        <v>2</v>
      </c>
      <c r="L288" s="2"/>
      <c r="M288" s="2"/>
      <c r="N288" s="2"/>
    </row>
    <row r="289" spans="1:14" x14ac:dyDescent="0.25">
      <c r="A289" s="41">
        <v>92</v>
      </c>
      <c r="B289" s="43" t="s">
        <v>167</v>
      </c>
      <c r="C289" s="45" t="s">
        <v>767</v>
      </c>
      <c r="D289" s="4" t="s">
        <v>831</v>
      </c>
      <c r="E289" s="4" t="s">
        <v>832</v>
      </c>
      <c r="F289" s="4" t="s">
        <v>772</v>
      </c>
      <c r="G289" s="2" t="s">
        <v>775</v>
      </c>
      <c r="H289" s="2" t="s">
        <v>184</v>
      </c>
      <c r="I289" s="2"/>
      <c r="J289" s="2">
        <v>28</v>
      </c>
      <c r="K289" s="2">
        <v>2</v>
      </c>
      <c r="L289" s="2"/>
      <c r="M289" s="2"/>
      <c r="N289" s="2"/>
    </row>
    <row r="290" spans="1:14" x14ac:dyDescent="0.25">
      <c r="A290" s="49">
        <v>93</v>
      </c>
      <c r="B290" s="50" t="s">
        <v>167</v>
      </c>
      <c r="C290" s="2" t="s">
        <v>202</v>
      </c>
      <c r="D290" s="4" t="s">
        <v>833</v>
      </c>
      <c r="E290" s="4" t="s">
        <v>834</v>
      </c>
      <c r="F290" s="4" t="s">
        <v>778</v>
      </c>
      <c r="G290" s="2" t="s">
        <v>775</v>
      </c>
      <c r="H290" s="2" t="s">
        <v>899</v>
      </c>
      <c r="I290" s="46"/>
      <c r="J290" s="2"/>
      <c r="K290" s="2"/>
      <c r="L290" s="2"/>
      <c r="M290" s="2"/>
      <c r="N290" s="2"/>
    </row>
    <row r="291" spans="1:14" x14ac:dyDescent="0.25">
      <c r="A291" s="49">
        <v>94</v>
      </c>
      <c r="B291" s="50" t="s">
        <v>167</v>
      </c>
      <c r="C291" s="2" t="s">
        <v>893</v>
      </c>
      <c r="D291" s="4" t="s">
        <v>900</v>
      </c>
      <c r="E291" s="4" t="s">
        <v>773</v>
      </c>
      <c r="F291" s="4" t="s">
        <v>772</v>
      </c>
      <c r="G291" s="2" t="s">
        <v>775</v>
      </c>
      <c r="H291" s="2" t="s">
        <v>901</v>
      </c>
      <c r="I291" s="2"/>
      <c r="J291" s="2"/>
      <c r="K291" s="2"/>
      <c r="L291" s="2"/>
      <c r="M291" s="2"/>
      <c r="N291" s="2"/>
    </row>
    <row r="292" spans="1:14" x14ac:dyDescent="0.25">
      <c r="A292" s="49">
        <v>95</v>
      </c>
      <c r="B292" s="50" t="s">
        <v>167</v>
      </c>
      <c r="C292" s="2" t="s">
        <v>895</v>
      </c>
      <c r="D292" s="4" t="s">
        <v>902</v>
      </c>
      <c r="E292" s="4" t="s">
        <v>903</v>
      </c>
      <c r="F292" s="4" t="s">
        <v>772</v>
      </c>
      <c r="G292" s="2" t="s">
        <v>775</v>
      </c>
      <c r="H292" s="2" t="s">
        <v>897</v>
      </c>
      <c r="I292" s="2"/>
      <c r="J292" s="2"/>
      <c r="K292" s="2"/>
      <c r="L292" s="2"/>
      <c r="M292" s="2"/>
      <c r="N292" s="2"/>
    </row>
    <row r="293" spans="1:14" x14ac:dyDescent="0.25">
      <c r="A293" s="41">
        <v>96</v>
      </c>
      <c r="B293" s="51" t="s">
        <v>453</v>
      </c>
      <c r="C293" s="2" t="s">
        <v>594</v>
      </c>
      <c r="D293" s="4" t="s">
        <v>904</v>
      </c>
      <c r="E293" s="4" t="s">
        <v>806</v>
      </c>
      <c r="F293" s="4" t="s">
        <v>772</v>
      </c>
      <c r="G293" s="2" t="s">
        <v>61</v>
      </c>
      <c r="H293" s="2" t="s">
        <v>905</v>
      </c>
      <c r="I293" s="2"/>
      <c r="J293" s="2"/>
      <c r="K293" s="2"/>
      <c r="L293" s="2"/>
      <c r="M293" s="2"/>
      <c r="N293" s="2"/>
    </row>
    <row r="294" spans="1:14" x14ac:dyDescent="0.25">
      <c r="A294" s="41">
        <v>97</v>
      </c>
      <c r="B294" s="53" t="s">
        <v>167</v>
      </c>
      <c r="C294" s="2" t="s">
        <v>1011</v>
      </c>
      <c r="D294" s="4" t="s">
        <v>1012</v>
      </c>
      <c r="E294" s="4" t="s">
        <v>1013</v>
      </c>
      <c r="F294" s="4" t="s">
        <v>772</v>
      </c>
      <c r="G294" s="2" t="s">
        <v>775</v>
      </c>
      <c r="H294" s="2" t="s">
        <v>1015</v>
      </c>
      <c r="I294" s="2"/>
      <c r="J294" s="2"/>
      <c r="K294" s="2"/>
      <c r="L294" s="2"/>
      <c r="M294" s="2"/>
      <c r="N294" s="2"/>
    </row>
    <row r="295" spans="1:14" x14ac:dyDescent="0.25">
      <c r="A295" s="41">
        <v>98</v>
      </c>
      <c r="B295" s="53" t="s">
        <v>167</v>
      </c>
      <c r="C295" s="2" t="s">
        <v>1044</v>
      </c>
      <c r="D295" s="4" t="s">
        <v>1046</v>
      </c>
      <c r="E295" s="4" t="s">
        <v>1047</v>
      </c>
      <c r="F295" s="4" t="s">
        <v>1048</v>
      </c>
      <c r="G295" s="4" t="s">
        <v>1006</v>
      </c>
      <c r="H295" s="2"/>
      <c r="I295" s="2" t="s">
        <v>349</v>
      </c>
      <c r="J295" s="2"/>
      <c r="K295" s="2"/>
      <c r="L295" s="2"/>
      <c r="M295" s="2"/>
      <c r="N295" s="2"/>
    </row>
    <row r="296" spans="1:14" x14ac:dyDescent="0.25">
      <c r="A296" s="41">
        <v>99</v>
      </c>
      <c r="B296" s="187" t="s">
        <v>446</v>
      </c>
      <c r="C296" s="9" t="s">
        <v>1052</v>
      </c>
      <c r="D296" s="4" t="s">
        <v>1053</v>
      </c>
      <c r="E296" s="47">
        <v>44424</v>
      </c>
      <c r="F296" s="4" t="s">
        <v>772</v>
      </c>
      <c r="G296" s="4" t="s">
        <v>1006</v>
      </c>
      <c r="H296" s="2" t="s">
        <v>583</v>
      </c>
      <c r="I296" s="2"/>
      <c r="J296" s="2"/>
      <c r="K296" s="2"/>
      <c r="L296" s="2"/>
      <c r="M296" s="2"/>
      <c r="N296" s="2"/>
    </row>
    <row r="297" spans="1:14" x14ac:dyDescent="0.25">
      <c r="A297" s="41">
        <v>100</v>
      </c>
      <c r="B297" s="187" t="s">
        <v>446</v>
      </c>
      <c r="C297" s="2" t="s">
        <v>1055</v>
      </c>
      <c r="D297" s="4" t="s">
        <v>1057</v>
      </c>
      <c r="E297" s="47">
        <v>44419</v>
      </c>
      <c r="F297" s="4" t="s">
        <v>772</v>
      </c>
      <c r="G297" s="4" t="s">
        <v>1006</v>
      </c>
      <c r="H297" s="2"/>
      <c r="I297" s="2" t="s">
        <v>1058</v>
      </c>
      <c r="J297" s="2"/>
      <c r="K297" s="2"/>
      <c r="L297" s="2"/>
      <c r="M297" s="2"/>
      <c r="N297" s="2"/>
    </row>
    <row r="298" spans="1:14" x14ac:dyDescent="0.25">
      <c r="A298" s="41">
        <v>101</v>
      </c>
      <c r="B298" s="187" t="s">
        <v>448</v>
      </c>
      <c r="C298" s="2" t="s">
        <v>2060</v>
      </c>
      <c r="D298" s="4" t="s">
        <v>2062</v>
      </c>
      <c r="E298" s="47">
        <v>43794</v>
      </c>
      <c r="F298" s="4" t="s">
        <v>2063</v>
      </c>
      <c r="G298" s="2" t="s">
        <v>775</v>
      </c>
      <c r="H298" s="2"/>
      <c r="I298" s="2" t="s">
        <v>2065</v>
      </c>
      <c r="J298" s="2"/>
      <c r="K298" s="2"/>
      <c r="L298" s="2"/>
      <c r="M298" s="2"/>
      <c r="N298" s="2"/>
    </row>
    <row r="299" spans="1:14" x14ac:dyDescent="0.25">
      <c r="A299" s="41">
        <v>102</v>
      </c>
      <c r="B299" s="187" t="s">
        <v>167</v>
      </c>
      <c r="C299" s="2" t="s">
        <v>463</v>
      </c>
      <c r="D299" s="4" t="s">
        <v>2070</v>
      </c>
      <c r="E299" s="47">
        <v>44573</v>
      </c>
      <c r="F299" s="2" t="s">
        <v>2071</v>
      </c>
      <c r="G299" s="2" t="s">
        <v>775</v>
      </c>
      <c r="H299" s="2" t="s">
        <v>2073</v>
      </c>
      <c r="I299" s="2"/>
      <c r="J299" s="2"/>
      <c r="K299" s="2"/>
      <c r="L299" s="2"/>
      <c r="M299" s="2"/>
      <c r="N299" s="2"/>
    </row>
    <row r="300" spans="1:14" x14ac:dyDescent="0.25">
      <c r="A300" s="41">
        <v>103</v>
      </c>
      <c r="B300" s="248" t="s">
        <v>448</v>
      </c>
      <c r="C300" s="12" t="s">
        <v>1406</v>
      </c>
      <c r="D300" s="13" t="s">
        <v>2182</v>
      </c>
      <c r="E300" s="183">
        <v>44371</v>
      </c>
      <c r="F300" s="2" t="s">
        <v>2071</v>
      </c>
      <c r="G300" s="4" t="s">
        <v>1006</v>
      </c>
      <c r="H300" s="2" t="s">
        <v>583</v>
      </c>
      <c r="I300" s="2"/>
      <c r="J300" s="2"/>
      <c r="K300" s="2"/>
      <c r="L300" s="2"/>
      <c r="M300" s="2"/>
      <c r="N300" s="2"/>
    </row>
    <row r="301" spans="1:14" x14ac:dyDescent="0.25">
      <c r="B301" s="248" t="s">
        <v>453</v>
      </c>
      <c r="C301" s="12" t="s">
        <v>2187</v>
      </c>
      <c r="D301" s="9">
        <v>151547288</v>
      </c>
      <c r="E301" s="183">
        <v>41765</v>
      </c>
      <c r="F301" s="2" t="s">
        <v>2189</v>
      </c>
      <c r="G301" s="2" t="s">
        <v>775</v>
      </c>
      <c r="I301" s="2" t="s">
        <v>2191</v>
      </c>
    </row>
    <row r="302" spans="1:14" x14ac:dyDescent="0.25">
      <c r="B302" s="248" t="s">
        <v>453</v>
      </c>
      <c r="C302" s="12" t="s">
        <v>2199</v>
      </c>
      <c r="D302" s="13" t="s">
        <v>2201</v>
      </c>
      <c r="E302" s="183">
        <v>44455</v>
      </c>
      <c r="F302" s="2" t="s">
        <v>2071</v>
      </c>
      <c r="G302" s="2" t="s">
        <v>775</v>
      </c>
      <c r="I302" s="2" t="s">
        <v>2191</v>
      </c>
    </row>
  </sheetData>
  <mergeCells count="17">
    <mergeCell ref="L4:N4"/>
    <mergeCell ref="A5:A7"/>
    <mergeCell ref="B5:B7"/>
    <mergeCell ref="C5:C8"/>
    <mergeCell ref="G5:G8"/>
    <mergeCell ref="H5:I5"/>
    <mergeCell ref="L5:L7"/>
    <mergeCell ref="M5:M7"/>
    <mergeCell ref="N5:N7"/>
    <mergeCell ref="H6:H7"/>
    <mergeCell ref="I6:I7"/>
    <mergeCell ref="D5:D8"/>
    <mergeCell ref="E5:E8"/>
    <mergeCell ref="F5:F8"/>
    <mergeCell ref="J5:J7"/>
    <mergeCell ref="K5:K7"/>
    <mergeCell ref="A4:K4"/>
  </mergeCells>
  <pageMargins left="0.23622047244094491" right="0.19685039370078741" top="0.35433070866141736" bottom="0.39370078740157483" header="0.31496062992125984" footer="0.31496062992125984"/>
  <pageSetup paperSize="9" scale="59" orientation="landscape" r:id="rId1"/>
  <colBreaks count="2" manualBreakCount="2">
    <brk id="12" max="1048575" man="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117"/>
  <sheetViews>
    <sheetView topLeftCell="A16" workbookViewId="0">
      <selection activeCell="E92" sqref="E92"/>
    </sheetView>
  </sheetViews>
  <sheetFormatPr defaultColWidth="8.88671875" defaultRowHeight="15.75" x14ac:dyDescent="0.25"/>
  <cols>
    <col min="1" max="1" width="6.33203125" style="1" customWidth="1"/>
    <col min="2" max="2" width="20.5546875" style="1" customWidth="1"/>
    <col min="3" max="3" width="18.5546875" style="1" customWidth="1"/>
    <col min="4" max="4" width="6.5546875" style="1" customWidth="1"/>
    <col min="5" max="5" width="5.77734375" style="1" customWidth="1"/>
    <col min="6" max="6" width="33.77734375" style="1" customWidth="1"/>
    <col min="7" max="7" width="23.109375" style="1" customWidth="1"/>
    <col min="8" max="8" width="24.5546875" style="1" customWidth="1"/>
    <col min="9" max="16384" width="8.88671875" style="1"/>
  </cols>
  <sheetData>
    <row r="2" spans="1:8" x14ac:dyDescent="0.25">
      <c r="A2" s="603" t="s">
        <v>69</v>
      </c>
      <c r="B2" s="603"/>
      <c r="C2" s="603"/>
      <c r="D2" s="603"/>
      <c r="E2" s="603"/>
      <c r="F2" s="603"/>
      <c r="G2" s="603"/>
      <c r="H2" s="603"/>
    </row>
    <row r="3" spans="1:8" x14ac:dyDescent="0.25">
      <c r="A3" s="5"/>
      <c r="B3" s="5"/>
      <c r="C3" s="5"/>
      <c r="D3" s="5"/>
      <c r="E3" s="5"/>
      <c r="F3" s="5"/>
      <c r="G3" s="5"/>
      <c r="H3" s="5"/>
    </row>
    <row r="4" spans="1:8" x14ac:dyDescent="0.25">
      <c r="A4" s="596" t="s">
        <v>1</v>
      </c>
      <c r="B4" s="596" t="s">
        <v>2</v>
      </c>
      <c r="C4" s="596" t="s">
        <v>3</v>
      </c>
      <c r="D4" s="595" t="s">
        <v>4</v>
      </c>
      <c r="E4" s="595" t="s">
        <v>16</v>
      </c>
      <c r="F4" s="596" t="s">
        <v>26</v>
      </c>
      <c r="G4" s="596" t="s">
        <v>17</v>
      </c>
      <c r="H4" s="596"/>
    </row>
    <row r="5" spans="1:8" x14ac:dyDescent="0.25">
      <c r="A5" s="596"/>
      <c r="B5" s="596"/>
      <c r="C5" s="596"/>
      <c r="D5" s="595"/>
      <c r="E5" s="595"/>
      <c r="F5" s="596"/>
      <c r="G5" s="596"/>
      <c r="H5" s="596"/>
    </row>
    <row r="6" spans="1:8" x14ac:dyDescent="0.25">
      <c r="A6" s="23">
        <v>1</v>
      </c>
      <c r="B6" s="2" t="s">
        <v>29</v>
      </c>
      <c r="C6" s="4" t="s">
        <v>46</v>
      </c>
      <c r="D6" s="11">
        <v>54</v>
      </c>
      <c r="E6" s="11"/>
      <c r="F6" s="2" t="s">
        <v>30</v>
      </c>
      <c r="G6" s="2" t="s">
        <v>55</v>
      </c>
      <c r="H6" s="2" t="s">
        <v>62</v>
      </c>
    </row>
    <row r="7" spans="1:8" x14ac:dyDescent="0.25">
      <c r="A7" s="23">
        <v>2</v>
      </c>
      <c r="B7" s="2" t="s">
        <v>56</v>
      </c>
      <c r="C7" s="4" t="s">
        <v>57</v>
      </c>
      <c r="D7" s="11">
        <v>54</v>
      </c>
      <c r="E7" s="11">
        <v>2</v>
      </c>
      <c r="F7" s="2" t="s">
        <v>58</v>
      </c>
      <c r="G7" s="2" t="s">
        <v>55</v>
      </c>
      <c r="H7" s="2" t="s">
        <v>62</v>
      </c>
    </row>
    <row r="8" spans="1:8" x14ac:dyDescent="0.25">
      <c r="A8" s="23">
        <v>3</v>
      </c>
      <c r="B8" s="2" t="s">
        <v>63</v>
      </c>
      <c r="C8" s="4" t="s">
        <v>64</v>
      </c>
      <c r="D8" s="11">
        <v>54</v>
      </c>
      <c r="E8" s="11">
        <v>3</v>
      </c>
      <c r="F8" s="2" t="s">
        <v>38</v>
      </c>
      <c r="G8" s="2" t="s">
        <v>55</v>
      </c>
      <c r="H8" s="2" t="s">
        <v>65</v>
      </c>
    </row>
    <row r="9" spans="1:8" x14ac:dyDescent="0.25">
      <c r="A9" s="23">
        <v>4</v>
      </c>
      <c r="B9" s="2" t="s">
        <v>27</v>
      </c>
      <c r="C9" s="4" t="s">
        <v>45</v>
      </c>
      <c r="D9" s="11">
        <v>67</v>
      </c>
      <c r="E9" s="11">
        <v>3</v>
      </c>
      <c r="F9" s="2" t="s">
        <v>28</v>
      </c>
      <c r="G9" s="2" t="s">
        <v>55</v>
      </c>
      <c r="H9" s="2" t="s">
        <v>62</v>
      </c>
    </row>
    <row r="10" spans="1:8" x14ac:dyDescent="0.25">
      <c r="A10" s="23">
        <v>5</v>
      </c>
      <c r="B10" s="2" t="s">
        <v>70</v>
      </c>
      <c r="C10" s="4" t="s">
        <v>77</v>
      </c>
      <c r="D10" s="11">
        <v>54</v>
      </c>
      <c r="E10" s="11">
        <v>5</v>
      </c>
      <c r="F10" s="2" t="s">
        <v>71</v>
      </c>
      <c r="G10" s="2" t="s">
        <v>55</v>
      </c>
      <c r="H10" s="2" t="s">
        <v>72</v>
      </c>
    </row>
    <row r="11" spans="1:8" x14ac:dyDescent="0.25">
      <c r="A11" s="23">
        <v>6</v>
      </c>
      <c r="B11" s="2" t="s">
        <v>117</v>
      </c>
      <c r="C11" s="4" t="s">
        <v>118</v>
      </c>
      <c r="D11" s="11">
        <v>54</v>
      </c>
      <c r="E11" s="2">
        <v>3</v>
      </c>
      <c r="F11" s="2" t="s">
        <v>119</v>
      </c>
      <c r="G11" s="2" t="s">
        <v>55</v>
      </c>
      <c r="H11" s="2" t="s">
        <v>120</v>
      </c>
    </row>
    <row r="12" spans="1:8" x14ac:dyDescent="0.25">
      <c r="A12" s="23">
        <v>7</v>
      </c>
      <c r="B12" s="2" t="s">
        <v>121</v>
      </c>
      <c r="C12" s="4" t="s">
        <v>122</v>
      </c>
      <c r="D12" s="11">
        <v>54</v>
      </c>
      <c r="E12" s="2">
        <v>3</v>
      </c>
      <c r="F12" s="2" t="s">
        <v>123</v>
      </c>
      <c r="G12" s="2" t="s">
        <v>55</v>
      </c>
      <c r="H12" s="2" t="s">
        <v>120</v>
      </c>
    </row>
    <row r="13" spans="1:8" x14ac:dyDescent="0.25">
      <c r="A13" s="23">
        <v>8</v>
      </c>
      <c r="B13" s="2" t="s">
        <v>202</v>
      </c>
      <c r="C13" s="4" t="s">
        <v>551</v>
      </c>
      <c r="D13" s="11">
        <v>67</v>
      </c>
      <c r="E13" s="11">
        <v>4</v>
      </c>
      <c r="F13" s="2" t="s">
        <v>44</v>
      </c>
      <c r="G13" s="2"/>
      <c r="H13" s="2"/>
    </row>
    <row r="14" spans="1:8" x14ac:dyDescent="0.25">
      <c r="A14" s="23">
        <v>9</v>
      </c>
      <c r="B14" s="2" t="s">
        <v>273</v>
      </c>
      <c r="C14" s="4" t="s">
        <v>274</v>
      </c>
      <c r="D14" s="2">
        <v>54</v>
      </c>
      <c r="E14" s="2">
        <v>5</v>
      </c>
      <c r="F14" s="2" t="s">
        <v>549</v>
      </c>
      <c r="G14" s="594"/>
      <c r="H14" s="594"/>
    </row>
    <row r="15" spans="1:8" x14ac:dyDescent="0.25">
      <c r="A15" s="23">
        <v>10</v>
      </c>
      <c r="B15" s="2" t="s">
        <v>275</v>
      </c>
      <c r="C15" s="4" t="s">
        <v>276</v>
      </c>
      <c r="D15" s="2">
        <v>54</v>
      </c>
      <c r="E15" s="2">
        <v>2</v>
      </c>
      <c r="F15" s="2" t="s">
        <v>317</v>
      </c>
      <c r="G15" s="2"/>
      <c r="H15" s="2"/>
    </row>
    <row r="16" spans="1:8" x14ac:dyDescent="0.25">
      <c r="A16" s="23">
        <v>11</v>
      </c>
      <c r="B16" s="2" t="s">
        <v>288</v>
      </c>
      <c r="C16" s="4" t="s">
        <v>297</v>
      </c>
      <c r="D16" s="2">
        <v>28</v>
      </c>
      <c r="E16" s="2">
        <v>3</v>
      </c>
      <c r="F16" s="2" t="s">
        <v>290</v>
      </c>
      <c r="G16" s="2"/>
      <c r="H16" s="2"/>
    </row>
    <row r="17" spans="1:8" x14ac:dyDescent="0.25">
      <c r="A17" s="23">
        <v>12</v>
      </c>
      <c r="B17" s="2" t="s">
        <v>289</v>
      </c>
      <c r="C17" s="4" t="s">
        <v>297</v>
      </c>
      <c r="D17" s="2">
        <v>67</v>
      </c>
      <c r="E17" s="2">
        <v>3</v>
      </c>
      <c r="F17" s="2" t="s">
        <v>291</v>
      </c>
      <c r="G17" s="2"/>
      <c r="H17" s="22"/>
    </row>
    <row r="18" spans="1:8" x14ac:dyDescent="0.25">
      <c r="A18" s="23">
        <v>13</v>
      </c>
      <c r="B18" s="2" t="s">
        <v>282</v>
      </c>
      <c r="C18" s="4" t="s">
        <v>283</v>
      </c>
      <c r="D18" s="2">
        <v>54</v>
      </c>
      <c r="E18" s="2">
        <v>5</v>
      </c>
      <c r="F18" s="2" t="s">
        <v>187</v>
      </c>
      <c r="G18" s="2" t="s">
        <v>55</v>
      </c>
      <c r="H18" s="2" t="s">
        <v>284</v>
      </c>
    </row>
    <row r="19" spans="1:8" x14ac:dyDescent="0.25">
      <c r="A19" s="23">
        <v>14</v>
      </c>
      <c r="B19" s="8" t="s">
        <v>182</v>
      </c>
      <c r="C19" s="4" t="s">
        <v>183</v>
      </c>
      <c r="D19" s="2">
        <v>67</v>
      </c>
      <c r="E19" s="2"/>
      <c r="F19" s="2" t="s">
        <v>184</v>
      </c>
      <c r="G19" s="2" t="s">
        <v>55</v>
      </c>
      <c r="H19" s="2" t="s">
        <v>73</v>
      </c>
    </row>
    <row r="20" spans="1:8" x14ac:dyDescent="0.25">
      <c r="A20" s="23">
        <v>15</v>
      </c>
      <c r="B20" s="9" t="s">
        <v>269</v>
      </c>
      <c r="C20" s="18" t="s">
        <v>270</v>
      </c>
      <c r="D20" s="10">
        <v>67</v>
      </c>
      <c r="E20" s="10">
        <v>3</v>
      </c>
      <c r="F20" s="9" t="s">
        <v>271</v>
      </c>
      <c r="G20" s="9" t="s">
        <v>272</v>
      </c>
      <c r="H20" s="9" t="s">
        <v>105</v>
      </c>
    </row>
    <row r="21" spans="1:8" x14ac:dyDescent="0.25">
      <c r="A21" s="23">
        <v>16</v>
      </c>
      <c r="B21" s="9" t="s">
        <v>23</v>
      </c>
      <c r="C21" s="17"/>
      <c r="D21" s="10">
        <v>67</v>
      </c>
      <c r="E21" s="10">
        <v>7</v>
      </c>
      <c r="F21" s="9" t="s">
        <v>103</v>
      </c>
      <c r="G21" s="2" t="s">
        <v>258</v>
      </c>
      <c r="H21" s="9" t="s">
        <v>105</v>
      </c>
    </row>
    <row r="22" spans="1:8" x14ac:dyDescent="0.25">
      <c r="A22" s="23">
        <v>17</v>
      </c>
      <c r="B22" s="2" t="s">
        <v>110</v>
      </c>
      <c r="C22" s="4" t="s">
        <v>49</v>
      </c>
      <c r="D22" s="11">
        <v>28</v>
      </c>
      <c r="E22" s="2">
        <v>2</v>
      </c>
      <c r="F22" s="2" t="s">
        <v>111</v>
      </c>
      <c r="G22" s="2" t="s">
        <v>55</v>
      </c>
      <c r="H22" s="2" t="s">
        <v>79</v>
      </c>
    </row>
    <row r="23" spans="1:8" x14ac:dyDescent="0.25">
      <c r="A23" s="23">
        <v>18</v>
      </c>
      <c r="B23" s="19" t="s">
        <v>188</v>
      </c>
      <c r="C23" s="4" t="s">
        <v>264</v>
      </c>
      <c r="D23" s="2">
        <v>67</v>
      </c>
      <c r="E23" s="2">
        <v>6</v>
      </c>
      <c r="F23" s="2" t="s">
        <v>260</v>
      </c>
      <c r="G23" s="2" t="s">
        <v>55</v>
      </c>
      <c r="H23" s="2" t="s">
        <v>79</v>
      </c>
    </row>
    <row r="24" spans="1:8" x14ac:dyDescent="0.25">
      <c r="A24" s="23">
        <v>19</v>
      </c>
      <c r="B24" s="8" t="s">
        <v>265</v>
      </c>
      <c r="C24" s="4" t="s">
        <v>266</v>
      </c>
      <c r="D24" s="2">
        <v>54</v>
      </c>
      <c r="E24" s="2">
        <v>3</v>
      </c>
      <c r="F24" s="2" t="s">
        <v>267</v>
      </c>
      <c r="G24" s="2" t="s">
        <v>55</v>
      </c>
      <c r="H24" s="2" t="s">
        <v>268</v>
      </c>
    </row>
    <row r="25" spans="1:8" x14ac:dyDescent="0.25">
      <c r="A25" s="23">
        <v>20</v>
      </c>
      <c r="B25" s="20" t="s">
        <v>302</v>
      </c>
      <c r="C25" s="4" t="s">
        <v>303</v>
      </c>
      <c r="D25" s="2">
        <v>54</v>
      </c>
      <c r="E25" s="2">
        <v>3</v>
      </c>
      <c r="F25" s="2" t="s">
        <v>301</v>
      </c>
      <c r="G25" s="2"/>
      <c r="H25" s="2" t="s">
        <v>287</v>
      </c>
    </row>
    <row r="26" spans="1:8" x14ac:dyDescent="0.25">
      <c r="A26" s="23">
        <v>21</v>
      </c>
      <c r="B26" s="2" t="s">
        <v>209</v>
      </c>
      <c r="C26" s="4" t="s">
        <v>160</v>
      </c>
      <c r="D26" s="2">
        <v>54</v>
      </c>
      <c r="E26" s="2">
        <v>3</v>
      </c>
      <c r="F26" s="2" t="s">
        <v>114</v>
      </c>
      <c r="G26" s="2" t="s">
        <v>55</v>
      </c>
      <c r="H26" s="2" t="s">
        <v>161</v>
      </c>
    </row>
    <row r="27" spans="1:8" x14ac:dyDescent="0.25">
      <c r="A27" s="23">
        <v>22</v>
      </c>
      <c r="B27" s="2" t="s">
        <v>112</v>
      </c>
      <c r="C27" s="4" t="s">
        <v>113</v>
      </c>
      <c r="D27" s="11">
        <v>54</v>
      </c>
      <c r="E27" s="2">
        <v>2</v>
      </c>
      <c r="F27" s="2" t="s">
        <v>114</v>
      </c>
      <c r="G27" s="2" t="s">
        <v>55</v>
      </c>
      <c r="H27" s="2" t="s">
        <v>115</v>
      </c>
    </row>
    <row r="28" spans="1:8" x14ac:dyDescent="0.25">
      <c r="A28" s="23">
        <v>23</v>
      </c>
      <c r="B28" s="2" t="s">
        <v>89</v>
      </c>
      <c r="C28" s="4" t="s">
        <v>116</v>
      </c>
      <c r="D28" s="11">
        <v>28</v>
      </c>
      <c r="E28" s="2">
        <v>5</v>
      </c>
      <c r="F28" s="2" t="s">
        <v>103</v>
      </c>
      <c r="G28" s="2" t="s">
        <v>55</v>
      </c>
      <c r="H28" s="2" t="s">
        <v>65</v>
      </c>
    </row>
    <row r="29" spans="1:8" x14ac:dyDescent="0.25">
      <c r="A29" s="23">
        <v>24</v>
      </c>
      <c r="B29" s="2" t="s">
        <v>193</v>
      </c>
      <c r="C29" s="4" t="s">
        <v>261</v>
      </c>
      <c r="D29" s="2">
        <v>54</v>
      </c>
      <c r="E29" s="2">
        <v>6</v>
      </c>
      <c r="F29" s="2" t="s">
        <v>260</v>
      </c>
      <c r="G29" s="2" t="s">
        <v>55</v>
      </c>
      <c r="H29" s="2" t="s">
        <v>79</v>
      </c>
    </row>
    <row r="30" spans="1:8" x14ac:dyDescent="0.25">
      <c r="A30" s="23">
        <v>25</v>
      </c>
      <c r="B30" s="2" t="s">
        <v>192</v>
      </c>
      <c r="C30" s="4" t="s">
        <v>263</v>
      </c>
      <c r="D30" s="2">
        <v>54</v>
      </c>
      <c r="E30" s="2">
        <v>6</v>
      </c>
      <c r="F30" s="2" t="s">
        <v>262</v>
      </c>
      <c r="G30" s="2" t="s">
        <v>55</v>
      </c>
      <c r="H30" s="2" t="s">
        <v>79</v>
      </c>
    </row>
    <row r="31" spans="1:8" x14ac:dyDescent="0.25">
      <c r="A31" s="23">
        <v>26</v>
      </c>
      <c r="B31" s="9" t="s">
        <v>217</v>
      </c>
      <c r="C31" s="6" t="s">
        <v>218</v>
      </c>
      <c r="D31" s="10">
        <v>67</v>
      </c>
      <c r="E31" s="10">
        <v>4</v>
      </c>
      <c r="F31" s="9" t="s">
        <v>103</v>
      </c>
      <c r="G31" s="2" t="s">
        <v>259</v>
      </c>
      <c r="H31" s="9" t="s">
        <v>105</v>
      </c>
    </row>
    <row r="32" spans="1:8" x14ac:dyDescent="0.25">
      <c r="A32" s="23">
        <v>27</v>
      </c>
      <c r="B32" s="2" t="s">
        <v>98</v>
      </c>
      <c r="C32" s="4" t="s">
        <v>99</v>
      </c>
      <c r="D32" s="11">
        <v>67</v>
      </c>
      <c r="E32" s="11">
        <v>3</v>
      </c>
      <c r="F32" s="2" t="s">
        <v>100</v>
      </c>
      <c r="G32" s="2" t="s">
        <v>101</v>
      </c>
      <c r="H32" s="2" t="s">
        <v>102</v>
      </c>
    </row>
    <row r="33" spans="1:8" x14ac:dyDescent="0.25">
      <c r="A33" s="23">
        <v>28</v>
      </c>
      <c r="B33" s="2" t="s">
        <v>25</v>
      </c>
      <c r="C33" s="4" t="s">
        <v>50</v>
      </c>
      <c r="D33" s="11">
        <v>67</v>
      </c>
      <c r="E33" s="11">
        <v>2</v>
      </c>
      <c r="F33" s="2" t="s">
        <v>39</v>
      </c>
      <c r="G33" s="2" t="s">
        <v>55</v>
      </c>
      <c r="H33" s="2" t="s">
        <v>73</v>
      </c>
    </row>
    <row r="34" spans="1:8" x14ac:dyDescent="0.25">
      <c r="A34" s="23">
        <v>29</v>
      </c>
      <c r="B34" s="9" t="s">
        <v>12</v>
      </c>
      <c r="C34" s="18"/>
      <c r="D34" s="10">
        <v>67</v>
      </c>
      <c r="E34" s="10">
        <v>5</v>
      </c>
      <c r="F34" s="9" t="s">
        <v>104</v>
      </c>
      <c r="G34" s="9" t="s">
        <v>254</v>
      </c>
      <c r="H34" s="9" t="s">
        <v>105</v>
      </c>
    </row>
    <row r="35" spans="1:8" x14ac:dyDescent="0.25">
      <c r="A35" s="23">
        <v>30</v>
      </c>
      <c r="B35" s="2" t="s">
        <v>296</v>
      </c>
      <c r="C35" s="4" t="s">
        <v>305</v>
      </c>
      <c r="D35" s="2">
        <v>67</v>
      </c>
      <c r="E35" s="2">
        <v>5</v>
      </c>
      <c r="F35" s="2" t="s">
        <v>298</v>
      </c>
      <c r="G35" s="2"/>
      <c r="H35" s="2" t="s">
        <v>287</v>
      </c>
    </row>
    <row r="36" spans="1:8" x14ac:dyDescent="0.25">
      <c r="A36" s="23">
        <v>31</v>
      </c>
      <c r="B36" s="2" t="s">
        <v>299</v>
      </c>
      <c r="C36" s="4" t="s">
        <v>178</v>
      </c>
      <c r="D36" s="2">
        <v>54</v>
      </c>
      <c r="E36" s="2"/>
      <c r="F36" s="2" t="s">
        <v>38</v>
      </c>
      <c r="G36" s="2"/>
      <c r="H36" s="2" t="s">
        <v>287</v>
      </c>
    </row>
    <row r="37" spans="1:8" x14ac:dyDescent="0.25">
      <c r="A37" s="23">
        <v>32</v>
      </c>
      <c r="B37" s="2" t="s">
        <v>306</v>
      </c>
      <c r="C37" s="4" t="s">
        <v>304</v>
      </c>
      <c r="D37" s="2">
        <v>67</v>
      </c>
      <c r="E37" s="2">
        <v>6</v>
      </c>
      <c r="F37" s="2" t="s">
        <v>300</v>
      </c>
      <c r="G37" s="2"/>
      <c r="H37" s="2" t="s">
        <v>287</v>
      </c>
    </row>
    <row r="38" spans="1:8" x14ac:dyDescent="0.25">
      <c r="A38" s="23">
        <v>33</v>
      </c>
      <c r="B38" s="2" t="s">
        <v>416</v>
      </c>
      <c r="C38" s="4" t="s">
        <v>305</v>
      </c>
      <c r="D38" s="2">
        <v>54</v>
      </c>
      <c r="E38" s="2">
        <v>6</v>
      </c>
      <c r="F38" s="2" t="s">
        <v>350</v>
      </c>
      <c r="G38" s="2"/>
      <c r="H38" s="2" t="s">
        <v>287</v>
      </c>
    </row>
    <row r="39" spans="1:8" x14ac:dyDescent="0.25">
      <c r="A39" s="23">
        <v>34</v>
      </c>
      <c r="B39" s="8" t="s">
        <v>285</v>
      </c>
      <c r="C39" s="4"/>
      <c r="D39" s="2">
        <v>67</v>
      </c>
      <c r="E39" s="2">
        <v>5</v>
      </c>
      <c r="F39" s="2" t="s">
        <v>286</v>
      </c>
      <c r="G39" s="2"/>
      <c r="H39" s="2" t="s">
        <v>287</v>
      </c>
    </row>
    <row r="40" spans="1:8" x14ac:dyDescent="0.25">
      <c r="A40" s="23">
        <v>35</v>
      </c>
      <c r="B40" s="9" t="s">
        <v>15</v>
      </c>
      <c r="C40" s="18"/>
      <c r="D40" s="10">
        <v>54</v>
      </c>
      <c r="E40" s="10">
        <v>5</v>
      </c>
      <c r="F40" s="9" t="s">
        <v>103</v>
      </c>
      <c r="G40" s="9" t="s">
        <v>253</v>
      </c>
      <c r="H40" s="9" t="s">
        <v>105</v>
      </c>
    </row>
    <row r="41" spans="1:8" x14ac:dyDescent="0.25">
      <c r="A41" s="23">
        <v>36</v>
      </c>
      <c r="B41" s="2" t="s">
        <v>179</v>
      </c>
      <c r="C41" s="4" t="s">
        <v>180</v>
      </c>
      <c r="D41" s="2">
        <v>28</v>
      </c>
      <c r="E41" s="2">
        <v>3</v>
      </c>
      <c r="F41" s="2" t="s">
        <v>181</v>
      </c>
      <c r="G41" s="2" t="s">
        <v>55</v>
      </c>
      <c r="H41" s="2" t="s">
        <v>73</v>
      </c>
    </row>
    <row r="42" spans="1:8" x14ac:dyDescent="0.25">
      <c r="A42" s="23">
        <v>37</v>
      </c>
      <c r="B42" s="2" t="s">
        <v>439</v>
      </c>
      <c r="C42" s="4" t="s">
        <v>170</v>
      </c>
      <c r="D42" s="2">
        <v>28</v>
      </c>
      <c r="E42" s="2">
        <v>2</v>
      </c>
      <c r="F42" s="2" t="s">
        <v>171</v>
      </c>
      <c r="G42" s="2" t="s">
        <v>55</v>
      </c>
      <c r="H42" s="2" t="s">
        <v>172</v>
      </c>
    </row>
    <row r="43" spans="1:8" x14ac:dyDescent="0.25">
      <c r="A43" s="23">
        <v>38</v>
      </c>
      <c r="B43" s="2" t="s">
        <v>60</v>
      </c>
      <c r="C43" s="4"/>
      <c r="D43" s="11">
        <v>54</v>
      </c>
      <c r="E43" s="11">
        <v>4</v>
      </c>
      <c r="F43" s="2" t="s">
        <v>44</v>
      </c>
      <c r="G43" s="2" t="s">
        <v>55</v>
      </c>
      <c r="H43" s="2" t="s">
        <v>61</v>
      </c>
    </row>
    <row r="44" spans="1:8" x14ac:dyDescent="0.25">
      <c r="A44" s="23">
        <v>39</v>
      </c>
      <c r="B44" s="2" t="s">
        <v>185</v>
      </c>
      <c r="C44" s="4" t="s">
        <v>186</v>
      </c>
      <c r="D44" s="2">
        <v>54</v>
      </c>
      <c r="E44" s="2">
        <v>5</v>
      </c>
      <c r="F44" s="2" t="s">
        <v>187</v>
      </c>
      <c r="G44" s="2" t="s">
        <v>55</v>
      </c>
      <c r="H44" s="2" t="s">
        <v>61</v>
      </c>
    </row>
    <row r="45" spans="1:8" x14ac:dyDescent="0.25">
      <c r="A45" s="23">
        <v>40</v>
      </c>
      <c r="B45" s="9" t="s">
        <v>24</v>
      </c>
      <c r="C45" s="18"/>
      <c r="D45" s="10">
        <v>67</v>
      </c>
      <c r="E45" s="10">
        <v>2</v>
      </c>
      <c r="F45" s="9" t="s">
        <v>44</v>
      </c>
      <c r="G45" s="9" t="s">
        <v>256</v>
      </c>
      <c r="H45" s="9" t="s">
        <v>105</v>
      </c>
    </row>
    <row r="46" spans="1:8" x14ac:dyDescent="0.25">
      <c r="A46" s="23">
        <v>41</v>
      </c>
      <c r="B46" s="9" t="s">
        <v>9</v>
      </c>
      <c r="C46" s="18"/>
      <c r="D46" s="10">
        <v>67</v>
      </c>
      <c r="E46" s="10">
        <v>5</v>
      </c>
      <c r="F46" s="9" t="s">
        <v>106</v>
      </c>
      <c r="G46" s="9" t="s">
        <v>255</v>
      </c>
      <c r="H46" s="9" t="s">
        <v>105</v>
      </c>
    </row>
    <row r="47" spans="1:8" x14ac:dyDescent="0.25">
      <c r="A47" s="23">
        <v>42</v>
      </c>
      <c r="B47" s="9" t="s">
        <v>10</v>
      </c>
      <c r="C47" s="18"/>
      <c r="D47" s="10">
        <v>67</v>
      </c>
      <c r="E47" s="10">
        <v>6</v>
      </c>
      <c r="F47" s="9" t="s">
        <v>44</v>
      </c>
      <c r="G47" s="9" t="s">
        <v>257</v>
      </c>
      <c r="H47" s="9" t="s">
        <v>105</v>
      </c>
    </row>
    <row r="48" spans="1:8" x14ac:dyDescent="0.25">
      <c r="A48" s="23">
        <v>43</v>
      </c>
      <c r="B48" s="2" t="s">
        <v>477</v>
      </c>
      <c r="C48" s="4" t="s">
        <v>550</v>
      </c>
      <c r="D48" s="2"/>
      <c r="E48" s="2"/>
      <c r="F48" s="2"/>
      <c r="G48" s="2"/>
      <c r="H48" s="2"/>
    </row>
    <row r="49" spans="1:8" x14ac:dyDescent="0.25">
      <c r="A49" s="23">
        <v>44</v>
      </c>
      <c r="B49" s="2" t="s">
        <v>479</v>
      </c>
      <c r="C49" s="4"/>
      <c r="D49" s="2"/>
      <c r="E49" s="2"/>
      <c r="F49" s="2"/>
      <c r="G49" s="2"/>
      <c r="H49" s="2"/>
    </row>
    <row r="50" spans="1:8" x14ac:dyDescent="0.25">
      <c r="A50" s="23">
        <v>45</v>
      </c>
      <c r="B50" s="2" t="s">
        <v>480</v>
      </c>
      <c r="C50" s="4" t="s">
        <v>415</v>
      </c>
      <c r="D50" s="2">
        <v>54</v>
      </c>
      <c r="E50" s="2">
        <v>5</v>
      </c>
      <c r="F50" s="2" t="s">
        <v>481</v>
      </c>
      <c r="G50" s="2"/>
      <c r="H50" s="2"/>
    </row>
    <row r="51" spans="1:8" x14ac:dyDescent="0.25">
      <c r="A51" s="23">
        <v>46</v>
      </c>
      <c r="B51" s="2" t="s">
        <v>107</v>
      </c>
      <c r="C51" s="4" t="s">
        <v>108</v>
      </c>
      <c r="D51" s="2">
        <v>67</v>
      </c>
      <c r="E51" s="2">
        <v>6</v>
      </c>
      <c r="F51" s="2" t="s">
        <v>109</v>
      </c>
      <c r="G51" s="2"/>
      <c r="H51" s="2" t="s">
        <v>475</v>
      </c>
    </row>
    <row r="52" spans="1:8" x14ac:dyDescent="0.25">
      <c r="A52" s="23">
        <v>47</v>
      </c>
      <c r="B52" s="2" t="s">
        <v>472</v>
      </c>
      <c r="C52" s="4" t="s">
        <v>47</v>
      </c>
      <c r="D52" s="2">
        <v>28</v>
      </c>
      <c r="E52" s="2">
        <v>6</v>
      </c>
      <c r="F52" s="2" t="s">
        <v>473</v>
      </c>
      <c r="G52" s="2"/>
      <c r="H52" s="2" t="s">
        <v>476</v>
      </c>
    </row>
    <row r="53" spans="1:8" x14ac:dyDescent="0.25">
      <c r="A53" s="23">
        <v>48</v>
      </c>
      <c r="B53" s="2" t="s">
        <v>516</v>
      </c>
      <c r="C53" s="4" t="s">
        <v>47</v>
      </c>
      <c r="D53" s="2">
        <v>28</v>
      </c>
      <c r="E53" s="2">
        <v>6</v>
      </c>
      <c r="F53" s="2" t="s">
        <v>169</v>
      </c>
      <c r="G53" s="2"/>
      <c r="H53" s="2" t="s">
        <v>476</v>
      </c>
    </row>
    <row r="54" spans="1:8" x14ac:dyDescent="0.25">
      <c r="A54" s="23">
        <v>49</v>
      </c>
      <c r="B54" s="2" t="s">
        <v>470</v>
      </c>
      <c r="C54" s="4" t="s">
        <v>47</v>
      </c>
      <c r="D54" s="2">
        <v>28</v>
      </c>
      <c r="E54" s="2">
        <v>6</v>
      </c>
      <c r="F54" s="2" t="s">
        <v>471</v>
      </c>
      <c r="G54" s="2"/>
      <c r="H54" s="2" t="s">
        <v>476</v>
      </c>
    </row>
    <row r="55" spans="1:8" x14ac:dyDescent="0.25">
      <c r="A55" s="23">
        <v>50</v>
      </c>
      <c r="B55" s="8" t="s">
        <v>455</v>
      </c>
      <c r="C55" s="4" t="s">
        <v>456</v>
      </c>
      <c r="D55" s="2">
        <v>54</v>
      </c>
      <c r="E55" s="2">
        <v>3</v>
      </c>
      <c r="F55" s="2" t="s">
        <v>457</v>
      </c>
      <c r="G55" s="2"/>
      <c r="H55" s="2" t="s">
        <v>287</v>
      </c>
    </row>
    <row r="56" spans="1:8" x14ac:dyDescent="0.25">
      <c r="A56" s="23">
        <v>51</v>
      </c>
      <c r="B56" s="2" t="s">
        <v>533</v>
      </c>
      <c r="C56" s="4" t="s">
        <v>539</v>
      </c>
      <c r="D56" s="2">
        <v>54</v>
      </c>
      <c r="E56" s="2">
        <v>2</v>
      </c>
      <c r="F56" s="2" t="s">
        <v>540</v>
      </c>
      <c r="G56" s="2"/>
      <c r="H56" s="2"/>
    </row>
    <row r="57" spans="1:8" x14ac:dyDescent="0.25">
      <c r="A57" s="23">
        <v>52</v>
      </c>
      <c r="B57" s="2" t="s">
        <v>541</v>
      </c>
      <c r="C57" s="4" t="s">
        <v>544</v>
      </c>
      <c r="D57" s="2">
        <v>67</v>
      </c>
      <c r="E57" s="2">
        <v>3</v>
      </c>
      <c r="F57" s="2" t="s">
        <v>44</v>
      </c>
      <c r="G57" s="2"/>
      <c r="H57" s="2"/>
    </row>
    <row r="58" spans="1:8" x14ac:dyDescent="0.25">
      <c r="A58" s="26">
        <v>53</v>
      </c>
      <c r="B58" s="8" t="s">
        <v>552</v>
      </c>
      <c r="C58" s="2" t="s">
        <v>297</v>
      </c>
      <c r="D58" s="2">
        <v>28</v>
      </c>
      <c r="E58" s="2">
        <v>3</v>
      </c>
      <c r="F58" s="2" t="s">
        <v>553</v>
      </c>
      <c r="G58" s="2"/>
      <c r="H58" s="2"/>
    </row>
    <row r="59" spans="1:8" x14ac:dyDescent="0.25">
      <c r="A59" s="25">
        <v>54</v>
      </c>
      <c r="B59" s="2" t="s">
        <v>554</v>
      </c>
      <c r="C59" s="2" t="s">
        <v>297</v>
      </c>
      <c r="D59" s="2">
        <v>54</v>
      </c>
      <c r="E59" s="2">
        <v>3</v>
      </c>
      <c r="F59" s="12" t="s">
        <v>560</v>
      </c>
      <c r="G59" s="2"/>
      <c r="H59" s="2"/>
    </row>
    <row r="60" spans="1:8" x14ac:dyDescent="0.25">
      <c r="A60" s="25">
        <v>55</v>
      </c>
      <c r="B60" s="2" t="s">
        <v>564</v>
      </c>
      <c r="C60" s="2" t="s">
        <v>297</v>
      </c>
      <c r="D60" s="2">
        <v>28</v>
      </c>
      <c r="E60" s="2">
        <v>3</v>
      </c>
      <c r="F60" s="2" t="s">
        <v>569</v>
      </c>
      <c r="G60" s="2"/>
      <c r="H60" s="2"/>
    </row>
    <row r="61" spans="1:8" x14ac:dyDescent="0.25">
      <c r="A61" s="25">
        <v>56</v>
      </c>
      <c r="B61" s="2" t="s">
        <v>570</v>
      </c>
      <c r="C61" s="4" t="s">
        <v>575</v>
      </c>
      <c r="D61" s="2">
        <v>54</v>
      </c>
      <c r="E61" s="2">
        <v>3</v>
      </c>
      <c r="F61" s="2" t="s">
        <v>569</v>
      </c>
      <c r="G61" s="2"/>
      <c r="H61" s="2"/>
    </row>
    <row r="62" spans="1:8" x14ac:dyDescent="0.25">
      <c r="A62" s="25">
        <v>57</v>
      </c>
      <c r="B62" s="2" t="s">
        <v>571</v>
      </c>
      <c r="C62" s="4" t="s">
        <v>575</v>
      </c>
      <c r="D62" s="2"/>
      <c r="E62" s="2"/>
      <c r="F62" s="2" t="s">
        <v>572</v>
      </c>
      <c r="G62" s="2"/>
      <c r="H62" s="2"/>
    </row>
    <row r="63" spans="1:8" x14ac:dyDescent="0.25">
      <c r="A63" s="24">
        <v>58</v>
      </c>
      <c r="B63" s="2" t="s">
        <v>573</v>
      </c>
      <c r="C63" s="4" t="s">
        <v>576</v>
      </c>
      <c r="D63" s="2">
        <v>28</v>
      </c>
      <c r="E63" s="2">
        <v>3</v>
      </c>
      <c r="F63" s="2" t="s">
        <v>487</v>
      </c>
      <c r="G63" s="2"/>
      <c r="H63" s="2" t="s">
        <v>574</v>
      </c>
    </row>
    <row r="64" spans="1:8" x14ac:dyDescent="0.25">
      <c r="A64" s="24">
        <v>59</v>
      </c>
      <c r="B64" s="2" t="s">
        <v>596</v>
      </c>
      <c r="C64" s="4" t="s">
        <v>597</v>
      </c>
      <c r="D64" s="2">
        <v>54</v>
      </c>
      <c r="E64" s="2">
        <v>2</v>
      </c>
      <c r="F64" s="2" t="s">
        <v>598</v>
      </c>
      <c r="G64" s="2"/>
      <c r="H64" s="2"/>
    </row>
    <row r="65" spans="1:10" x14ac:dyDescent="0.25">
      <c r="A65" s="28">
        <v>60</v>
      </c>
      <c r="B65" s="2" t="s">
        <v>599</v>
      </c>
      <c r="C65" s="4" t="s">
        <v>600</v>
      </c>
      <c r="D65" s="2">
        <v>54</v>
      </c>
      <c r="E65" s="2">
        <v>3</v>
      </c>
      <c r="F65" s="2" t="s">
        <v>601</v>
      </c>
      <c r="G65" s="2"/>
      <c r="H65" s="2"/>
    </row>
    <row r="66" spans="1:10" x14ac:dyDescent="0.25">
      <c r="A66" s="28">
        <v>61</v>
      </c>
      <c r="B66" s="2" t="s">
        <v>615</v>
      </c>
      <c r="C66" s="4"/>
      <c r="D66" s="2"/>
      <c r="E66" s="2"/>
      <c r="F66" s="2"/>
      <c r="G66" s="2"/>
      <c r="H66" s="2"/>
    </row>
    <row r="67" spans="1:10" x14ac:dyDescent="0.25">
      <c r="A67" s="28">
        <v>62</v>
      </c>
      <c r="B67" s="2" t="s">
        <v>622</v>
      </c>
      <c r="C67" s="4"/>
      <c r="D67" s="2"/>
      <c r="E67" s="2"/>
      <c r="F67" s="2"/>
      <c r="G67" s="2"/>
      <c r="H67" s="2"/>
    </row>
    <row r="68" spans="1:10" x14ac:dyDescent="0.25">
      <c r="A68" s="29">
        <v>63</v>
      </c>
      <c r="B68" s="12" t="s">
        <v>189</v>
      </c>
      <c r="C68" s="4" t="s">
        <v>635</v>
      </c>
      <c r="D68" s="2">
        <v>67</v>
      </c>
      <c r="E68" s="2">
        <v>2</v>
      </c>
      <c r="F68" s="2" t="s">
        <v>634</v>
      </c>
      <c r="G68" s="2"/>
      <c r="H68" s="2"/>
    </row>
    <row r="69" spans="1:10" x14ac:dyDescent="0.25">
      <c r="A69" s="28">
        <v>64</v>
      </c>
      <c r="B69" s="2" t="s">
        <v>633</v>
      </c>
      <c r="C69" s="4"/>
      <c r="D69" s="2"/>
      <c r="E69" s="2"/>
      <c r="F69" s="2"/>
      <c r="G69" s="2"/>
      <c r="H69" s="2"/>
      <c r="I69"/>
      <c r="J69"/>
    </row>
    <row r="70" spans="1:10" x14ac:dyDescent="0.25">
      <c r="A70" s="31">
        <v>65</v>
      </c>
      <c r="B70" s="12" t="s">
        <v>649</v>
      </c>
      <c r="C70" s="13" t="s">
        <v>650</v>
      </c>
      <c r="D70" s="12">
        <v>67</v>
      </c>
      <c r="E70" s="12">
        <v>3</v>
      </c>
      <c r="F70" s="12" t="s">
        <v>651</v>
      </c>
      <c r="G70" s="2"/>
      <c r="H70" s="2"/>
      <c r="I70"/>
      <c r="J70"/>
    </row>
    <row r="71" spans="1:10" x14ac:dyDescent="0.25">
      <c r="A71" s="24">
        <v>66</v>
      </c>
      <c r="B71" s="2" t="s">
        <v>658</v>
      </c>
      <c r="C71" s="4" t="s">
        <v>645</v>
      </c>
      <c r="D71" s="2">
        <v>67</v>
      </c>
      <c r="E71" s="2">
        <v>5</v>
      </c>
      <c r="F71" s="2" t="s">
        <v>659</v>
      </c>
      <c r="G71" s="2"/>
      <c r="H71" s="2"/>
      <c r="I71"/>
      <c r="J71"/>
    </row>
    <row r="72" spans="1:10" x14ac:dyDescent="0.25">
      <c r="A72" s="30">
        <v>67</v>
      </c>
      <c r="B72" s="2" t="s">
        <v>660</v>
      </c>
      <c r="C72" s="4" t="s">
        <v>661</v>
      </c>
      <c r="D72" s="2">
        <v>54</v>
      </c>
      <c r="E72" s="2">
        <v>5</v>
      </c>
      <c r="F72" s="2" t="s">
        <v>471</v>
      </c>
      <c r="G72" s="2"/>
      <c r="H72" s="2" t="s">
        <v>663</v>
      </c>
    </row>
    <row r="73" spans="1:10" x14ac:dyDescent="0.25">
      <c r="A73" s="30">
        <v>68</v>
      </c>
      <c r="B73" s="2" t="s">
        <v>662</v>
      </c>
      <c r="C73" s="4" t="s">
        <v>664</v>
      </c>
      <c r="D73" s="2"/>
      <c r="E73" s="2"/>
      <c r="F73" s="2"/>
      <c r="G73" s="2"/>
      <c r="H73" s="2"/>
    </row>
    <row r="74" spans="1:10" x14ac:dyDescent="0.25">
      <c r="A74" s="35">
        <v>69</v>
      </c>
      <c r="B74" s="12" t="s">
        <v>674</v>
      </c>
      <c r="C74" s="4" t="s">
        <v>675</v>
      </c>
      <c r="D74" s="2">
        <v>67</v>
      </c>
      <c r="E74" s="2">
        <v>6</v>
      </c>
      <c r="F74" s="2" t="s">
        <v>676</v>
      </c>
      <c r="G74" s="2"/>
      <c r="H74" s="2" t="s">
        <v>682</v>
      </c>
    </row>
    <row r="75" spans="1:10" x14ac:dyDescent="0.25">
      <c r="A75" s="24">
        <v>70</v>
      </c>
      <c r="B75" s="2" t="s">
        <v>677</v>
      </c>
      <c r="C75" s="4"/>
      <c r="D75" s="2"/>
      <c r="E75" s="2"/>
      <c r="F75" s="2"/>
      <c r="G75" s="2"/>
      <c r="H75" s="2" t="s">
        <v>680</v>
      </c>
    </row>
    <row r="76" spans="1:10" x14ac:dyDescent="0.25">
      <c r="A76" s="37">
        <v>71</v>
      </c>
      <c r="B76" s="2" t="s">
        <v>678</v>
      </c>
      <c r="C76" s="4"/>
      <c r="D76" s="2"/>
      <c r="E76" s="2"/>
      <c r="F76" s="2"/>
      <c r="G76" s="2"/>
      <c r="H76" s="2" t="s">
        <v>680</v>
      </c>
    </row>
    <row r="77" spans="1:10" x14ac:dyDescent="0.25">
      <c r="A77" s="36">
        <v>72</v>
      </c>
      <c r="B77" s="2" t="s">
        <v>679</v>
      </c>
      <c r="C77" s="4"/>
      <c r="D77" s="2"/>
      <c r="E77" s="2"/>
      <c r="F77" s="2"/>
      <c r="G77" s="2"/>
      <c r="H77" s="2" t="s">
        <v>680</v>
      </c>
    </row>
    <row r="78" spans="1:10" x14ac:dyDescent="0.25">
      <c r="A78" s="37">
        <v>73</v>
      </c>
      <c r="B78" s="2" t="s">
        <v>681</v>
      </c>
      <c r="C78" s="4" t="s">
        <v>688</v>
      </c>
      <c r="D78" s="2"/>
      <c r="E78" s="2"/>
      <c r="F78" s="2" t="s">
        <v>689</v>
      </c>
      <c r="G78" s="2"/>
      <c r="H78" s="2"/>
    </row>
    <row r="79" spans="1:10" x14ac:dyDescent="0.25">
      <c r="A79" s="27">
        <v>74</v>
      </c>
      <c r="B79" s="1" t="s">
        <v>683</v>
      </c>
      <c r="C79" s="14"/>
      <c r="H79" s="1" t="s">
        <v>684</v>
      </c>
    </row>
    <row r="80" spans="1:10" x14ac:dyDescent="0.25">
      <c r="A80" s="38">
        <v>75</v>
      </c>
      <c r="B80" s="1" t="s">
        <v>690</v>
      </c>
      <c r="C80" s="14" t="s">
        <v>691</v>
      </c>
      <c r="F80" s="15" t="s">
        <v>692</v>
      </c>
      <c r="G80" s="15"/>
      <c r="H80" s="15"/>
      <c r="I80" s="1" t="s">
        <v>706</v>
      </c>
    </row>
    <row r="81" spans="1:8" x14ac:dyDescent="0.25">
      <c r="A81" s="27">
        <v>76</v>
      </c>
      <c r="B81" s="1" t="s">
        <v>693</v>
      </c>
      <c r="C81" s="14" t="s">
        <v>694</v>
      </c>
      <c r="F81" s="1" t="s">
        <v>695</v>
      </c>
    </row>
    <row r="82" spans="1:8" x14ac:dyDescent="0.25">
      <c r="A82" s="39">
        <v>77</v>
      </c>
      <c r="B82" s="1" t="s">
        <v>696</v>
      </c>
      <c r="C82" s="14" t="s">
        <v>697</v>
      </c>
      <c r="F82" s="1" t="s">
        <v>695</v>
      </c>
    </row>
    <row r="83" spans="1:8" x14ac:dyDescent="0.25">
      <c r="A83" s="27">
        <v>78</v>
      </c>
      <c r="B83" s="1" t="s">
        <v>698</v>
      </c>
      <c r="C83" s="14" t="s">
        <v>699</v>
      </c>
      <c r="F83" s="1" t="s">
        <v>700</v>
      </c>
    </row>
    <row r="84" spans="1:8" x14ac:dyDescent="0.25">
      <c r="A84" s="39">
        <v>79</v>
      </c>
      <c r="B84" s="1" t="s">
        <v>701</v>
      </c>
      <c r="C84" s="14" t="s">
        <v>702</v>
      </c>
      <c r="F84" s="1" t="s">
        <v>676</v>
      </c>
    </row>
    <row r="85" spans="1:8" x14ac:dyDescent="0.25">
      <c r="A85" s="27">
        <v>80</v>
      </c>
      <c r="B85" s="1" t="s">
        <v>703</v>
      </c>
      <c r="C85" s="14" t="s">
        <v>704</v>
      </c>
      <c r="F85" s="1" t="s">
        <v>705</v>
      </c>
    </row>
    <row r="86" spans="1:8" x14ac:dyDescent="0.25">
      <c r="A86" s="39">
        <v>81</v>
      </c>
      <c r="B86" s="1" t="s">
        <v>202</v>
      </c>
      <c r="C86" s="14" t="s">
        <v>889</v>
      </c>
      <c r="D86" s="1">
        <v>67</v>
      </c>
      <c r="E86" s="1">
        <v>3</v>
      </c>
      <c r="F86" s="1" t="s">
        <v>888</v>
      </c>
    </row>
    <row r="87" spans="1:8" x14ac:dyDescent="0.25">
      <c r="A87" s="27">
        <v>82</v>
      </c>
      <c r="B87" s="1" t="s">
        <v>890</v>
      </c>
      <c r="C87" s="14" t="s">
        <v>891</v>
      </c>
      <c r="D87" s="1">
        <v>67</v>
      </c>
      <c r="E87" s="1">
        <v>2</v>
      </c>
      <c r="F87" s="1" t="s">
        <v>892</v>
      </c>
    </row>
    <row r="88" spans="1:8" x14ac:dyDescent="0.25">
      <c r="A88" s="39">
        <v>83</v>
      </c>
      <c r="C88" s="14"/>
    </row>
    <row r="89" spans="1:8" x14ac:dyDescent="0.25">
      <c r="A89" s="27">
        <v>84</v>
      </c>
      <c r="C89" s="14"/>
    </row>
    <row r="90" spans="1:8" x14ac:dyDescent="0.25">
      <c r="A90" s="39">
        <v>85</v>
      </c>
      <c r="C90" s="14"/>
    </row>
    <row r="91" spans="1:8" x14ac:dyDescent="0.25">
      <c r="A91" s="27">
        <v>86</v>
      </c>
      <c r="C91" s="14"/>
    </row>
    <row r="92" spans="1:8" x14ac:dyDescent="0.25">
      <c r="A92" s="39">
        <v>87</v>
      </c>
      <c r="C92" s="14"/>
    </row>
    <row r="93" spans="1:8" x14ac:dyDescent="0.25">
      <c r="A93" s="27">
        <v>88</v>
      </c>
      <c r="C93" s="14"/>
    </row>
    <row r="94" spans="1:8" x14ac:dyDescent="0.25">
      <c r="A94" s="39">
        <v>89</v>
      </c>
      <c r="B94" s="2"/>
      <c r="C94" s="4"/>
      <c r="D94" s="2"/>
      <c r="E94" s="2"/>
      <c r="F94" s="2"/>
      <c r="G94" s="2"/>
      <c r="H94" s="2"/>
    </row>
    <row r="95" spans="1:8" x14ac:dyDescent="0.25">
      <c r="A95" s="27">
        <v>90</v>
      </c>
      <c r="B95" s="2"/>
      <c r="C95" s="4"/>
      <c r="D95" s="2"/>
      <c r="E95" s="2"/>
      <c r="F95" s="2"/>
      <c r="G95" s="2"/>
      <c r="H95" s="2"/>
    </row>
    <row r="96" spans="1:8" x14ac:dyDescent="0.25">
      <c r="A96" s="21"/>
      <c r="B96" s="2"/>
      <c r="C96" s="4"/>
      <c r="D96" s="2"/>
      <c r="E96" s="2"/>
      <c r="F96" s="2"/>
      <c r="G96" s="2"/>
      <c r="H96" s="2"/>
    </row>
    <row r="97" spans="1:8" x14ac:dyDescent="0.25">
      <c r="A97" s="21"/>
      <c r="B97" s="2"/>
      <c r="C97" s="4"/>
      <c r="D97" s="2"/>
      <c r="E97" s="2"/>
      <c r="F97" s="2"/>
      <c r="G97" s="2"/>
      <c r="H97" s="2"/>
    </row>
    <row r="98" spans="1:8" x14ac:dyDescent="0.25">
      <c r="A98" s="21"/>
      <c r="B98" s="2"/>
      <c r="C98" s="4"/>
      <c r="D98" s="2"/>
      <c r="E98" s="2"/>
      <c r="F98" s="2"/>
      <c r="G98" s="2"/>
      <c r="H98" s="2"/>
    </row>
    <row r="99" spans="1:8" x14ac:dyDescent="0.25">
      <c r="A99" s="21"/>
      <c r="B99" s="2"/>
      <c r="C99" s="4"/>
      <c r="D99" s="2"/>
      <c r="E99" s="2"/>
      <c r="F99" s="2"/>
      <c r="G99" s="2"/>
      <c r="H99" s="2"/>
    </row>
    <row r="100" spans="1:8" x14ac:dyDescent="0.25">
      <c r="A100" s="21"/>
      <c r="B100" s="2"/>
      <c r="C100" s="4"/>
      <c r="D100" s="2"/>
      <c r="E100" s="2"/>
      <c r="F100" s="2"/>
      <c r="G100" s="2"/>
      <c r="H100" s="2"/>
    </row>
    <row r="101" spans="1:8" x14ac:dyDescent="0.25">
      <c r="A101" s="21"/>
      <c r="B101" s="2"/>
      <c r="C101" s="4"/>
      <c r="D101" s="2"/>
      <c r="E101" s="2"/>
      <c r="F101" s="2"/>
      <c r="G101" s="2"/>
      <c r="H101" s="2"/>
    </row>
    <row r="102" spans="1:8" x14ac:dyDescent="0.25">
      <c r="A102" s="21"/>
      <c r="B102" s="2"/>
      <c r="C102" s="4"/>
      <c r="D102" s="2"/>
      <c r="E102" s="2"/>
      <c r="F102" s="2"/>
      <c r="G102" s="2"/>
      <c r="H102" s="2"/>
    </row>
    <row r="103" spans="1:8" x14ac:dyDescent="0.25">
      <c r="A103" s="21"/>
      <c r="B103" s="2"/>
      <c r="C103" s="4"/>
      <c r="D103" s="2"/>
      <c r="E103" s="2"/>
      <c r="F103" s="2"/>
      <c r="G103" s="2"/>
      <c r="H103" s="2"/>
    </row>
    <row r="104" spans="1:8" x14ac:dyDescent="0.25">
      <c r="A104" s="2"/>
      <c r="B104" s="2"/>
      <c r="C104" s="4"/>
      <c r="D104" s="2"/>
      <c r="E104" s="2"/>
      <c r="F104" s="2"/>
      <c r="G104" s="2"/>
      <c r="H104" s="2"/>
    </row>
    <row r="105" spans="1:8" x14ac:dyDescent="0.25">
      <c r="A105" s="2"/>
      <c r="B105" s="2"/>
      <c r="C105" s="4"/>
      <c r="D105" s="2"/>
      <c r="E105" s="2"/>
      <c r="F105" s="2"/>
      <c r="G105" s="2"/>
      <c r="H105" s="2"/>
    </row>
    <row r="106" spans="1:8" x14ac:dyDescent="0.25">
      <c r="A106" s="2"/>
      <c r="B106" s="2"/>
      <c r="C106" s="4"/>
      <c r="D106" s="2"/>
      <c r="E106" s="2"/>
      <c r="F106" s="2"/>
      <c r="G106" s="2"/>
      <c r="H106" s="2"/>
    </row>
    <row r="107" spans="1:8" x14ac:dyDescent="0.25">
      <c r="A107" s="2"/>
      <c r="B107" s="2"/>
      <c r="C107" s="2"/>
      <c r="D107" s="2"/>
      <c r="E107" s="2"/>
      <c r="F107" s="2"/>
      <c r="G107" s="2"/>
      <c r="H107" s="2"/>
    </row>
    <row r="108" spans="1:8" x14ac:dyDescent="0.25">
      <c r="A108" s="2"/>
      <c r="B108" s="2"/>
      <c r="C108" s="2"/>
      <c r="D108" s="2"/>
      <c r="E108" s="2"/>
      <c r="F108" s="2"/>
      <c r="G108" s="2"/>
      <c r="H108" s="2"/>
    </row>
    <row r="109" spans="1:8" x14ac:dyDescent="0.25">
      <c r="A109" s="2"/>
      <c r="B109" s="2"/>
      <c r="C109" s="2"/>
      <c r="D109" s="2"/>
      <c r="E109" s="2"/>
      <c r="F109" s="2"/>
      <c r="G109" s="2"/>
      <c r="H109" s="2"/>
    </row>
    <row r="110" spans="1:8" x14ac:dyDescent="0.25">
      <c r="A110" s="2"/>
      <c r="B110" s="2"/>
      <c r="C110" s="2"/>
      <c r="D110" s="2"/>
      <c r="E110" s="2"/>
      <c r="F110" s="2"/>
      <c r="G110" s="2"/>
      <c r="H110" s="2"/>
    </row>
    <row r="111" spans="1:8" x14ac:dyDescent="0.25">
      <c r="A111" s="2"/>
      <c r="B111" s="2"/>
      <c r="C111" s="2"/>
      <c r="D111" s="2"/>
      <c r="E111" s="2"/>
      <c r="F111" s="2"/>
      <c r="G111" s="2"/>
      <c r="H111" s="2"/>
    </row>
    <row r="112" spans="1:8" x14ac:dyDescent="0.25">
      <c r="A112" s="2"/>
      <c r="B112" s="2"/>
      <c r="C112" s="2"/>
      <c r="D112" s="2"/>
      <c r="E112" s="2"/>
      <c r="F112" s="2"/>
      <c r="G112" s="2"/>
      <c r="H112" s="2"/>
    </row>
    <row r="117" spans="6:6" x14ac:dyDescent="0.25">
      <c r="F117" s="1">
        <f>25*85</f>
        <v>2125</v>
      </c>
    </row>
  </sheetData>
  <mergeCells count="10">
    <mergeCell ref="G14:H14"/>
    <mergeCell ref="D4:D5"/>
    <mergeCell ref="A2:H2"/>
    <mergeCell ref="A4:A5"/>
    <mergeCell ref="B4:B5"/>
    <mergeCell ref="C4:C5"/>
    <mergeCell ref="E4:E5"/>
    <mergeCell ref="F4:F5"/>
    <mergeCell ref="G4:G5"/>
    <mergeCell ref="H4:H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2:AF485"/>
  <sheetViews>
    <sheetView workbookViewId="0">
      <pane ySplit="1" topLeftCell="A426" activePane="bottomLeft" state="frozenSplit"/>
      <selection pane="bottomLeft" activeCell="A450" sqref="A450"/>
    </sheetView>
  </sheetViews>
  <sheetFormatPr defaultColWidth="8.88671875" defaultRowHeight="15.75" x14ac:dyDescent="0.25"/>
  <cols>
    <col min="1" max="1" width="4.33203125" style="1" customWidth="1"/>
    <col min="2" max="2" width="4.33203125" style="232" customWidth="1"/>
    <col min="3" max="3" width="8.44140625" style="1" customWidth="1"/>
    <col min="4" max="4" width="20" style="1" customWidth="1"/>
    <col min="5" max="5" width="14.33203125" style="1" customWidth="1"/>
    <col min="6" max="7" width="12" style="1" customWidth="1"/>
    <col min="8" max="8" width="22.88671875" style="1" customWidth="1"/>
    <col min="9" max="10" width="19.77734375" style="1" customWidth="1"/>
    <col min="11" max="11" width="31" style="1" customWidth="1"/>
    <col min="12" max="12" width="37.77734375" style="1" customWidth="1"/>
    <col min="13" max="13" width="37.21875" style="1" customWidth="1"/>
    <col min="14" max="14" width="5.33203125" style="1" customWidth="1"/>
    <col min="15" max="15" width="5.77734375" style="1" customWidth="1"/>
    <col min="16" max="16" width="5.44140625" style="1" customWidth="1"/>
    <col min="17" max="17" width="5.109375" style="1" customWidth="1"/>
    <col min="18" max="18" width="10.77734375" style="1" customWidth="1"/>
    <col min="19" max="19" width="10.21875" style="1" customWidth="1"/>
    <col min="20" max="21" width="0" style="1" hidden="1" customWidth="1"/>
    <col min="22" max="22" width="5.109375" style="1" customWidth="1"/>
    <col min="23" max="23" width="5" style="1" customWidth="1"/>
    <col min="24" max="24" width="5.109375" style="1" customWidth="1"/>
    <col min="25" max="25" width="5.6640625" style="1" customWidth="1"/>
    <col min="26" max="26" width="5.21875" style="1" customWidth="1"/>
    <col min="27" max="27" width="5.109375" style="1" customWidth="1"/>
    <col min="28" max="28" width="5" style="1" customWidth="1"/>
    <col min="29" max="29" width="4.6640625" style="1" customWidth="1"/>
    <col min="30" max="30" width="4.88671875" style="1" customWidth="1"/>
    <col min="31" max="31" width="4.6640625" style="1" customWidth="1"/>
    <col min="32" max="32" width="5" style="1" customWidth="1"/>
    <col min="33" max="16384" width="8.88671875" style="1"/>
  </cols>
  <sheetData>
    <row r="2" spans="1:32" x14ac:dyDescent="0.25">
      <c r="A2" s="603" t="s">
        <v>2274</v>
      </c>
      <c r="B2" s="603"/>
      <c r="C2" s="603"/>
      <c r="D2" s="603"/>
      <c r="E2" s="603"/>
      <c r="F2" s="603"/>
      <c r="G2" s="603"/>
      <c r="H2" s="603"/>
      <c r="I2" s="603"/>
      <c r="J2" s="603"/>
      <c r="K2" s="603"/>
      <c r="L2" s="48"/>
      <c r="M2" s="48"/>
      <c r="N2" s="48"/>
      <c r="O2" s="48"/>
      <c r="P2" s="48"/>
      <c r="Q2" s="221"/>
      <c r="R2" s="221"/>
      <c r="S2" s="221"/>
    </row>
    <row r="3" spans="1:32" x14ac:dyDescent="0.25">
      <c r="A3" s="603" t="s">
        <v>2273</v>
      </c>
      <c r="B3" s="603"/>
      <c r="C3" s="603"/>
      <c r="D3" s="603"/>
      <c r="E3" s="603"/>
      <c r="F3" s="603"/>
      <c r="G3" s="603"/>
      <c r="H3" s="603"/>
      <c r="I3" s="603"/>
      <c r="J3" s="603"/>
      <c r="K3" s="603"/>
      <c r="L3" s="48"/>
      <c r="M3" s="48"/>
      <c r="N3" s="48"/>
      <c r="O3" s="48"/>
      <c r="P3" s="48"/>
      <c r="Q3" s="221"/>
      <c r="R3" s="221"/>
      <c r="S3" s="221"/>
    </row>
    <row r="4" spans="1:32" x14ac:dyDescent="0.25">
      <c r="A4" s="224"/>
      <c r="B4" s="225"/>
      <c r="C4" s="224"/>
      <c r="D4" s="224"/>
      <c r="E4" s="224"/>
      <c r="F4" s="224"/>
      <c r="G4" s="224"/>
      <c r="H4" s="224"/>
      <c r="I4" s="224"/>
      <c r="J4" s="224"/>
      <c r="K4" s="224"/>
      <c r="L4" s="221"/>
      <c r="M4" s="221"/>
      <c r="N4" s="221"/>
      <c r="O4" s="221"/>
      <c r="P4" s="221"/>
      <c r="Q4" s="221"/>
      <c r="R4" s="221"/>
      <c r="S4" s="221"/>
    </row>
    <row r="5" spans="1:32" ht="15.75" customHeight="1" x14ac:dyDescent="0.25">
      <c r="A5" s="595" t="s">
        <v>1</v>
      </c>
      <c r="B5" s="595" t="s">
        <v>2275</v>
      </c>
      <c r="C5" s="595" t="s">
        <v>127</v>
      </c>
      <c r="D5" s="595" t="s">
        <v>128</v>
      </c>
      <c r="E5" s="595" t="s">
        <v>908</v>
      </c>
      <c r="F5" s="595" t="s">
        <v>906</v>
      </c>
      <c r="G5" s="595" t="s">
        <v>884</v>
      </c>
      <c r="H5" s="595" t="s">
        <v>885</v>
      </c>
      <c r="I5" s="595" t="s">
        <v>2272</v>
      </c>
      <c r="J5" s="595" t="s">
        <v>907</v>
      </c>
      <c r="K5" s="595" t="s">
        <v>130</v>
      </c>
      <c r="L5" s="596" t="s">
        <v>131</v>
      </c>
      <c r="M5" s="596"/>
      <c r="N5" s="616" t="s">
        <v>2057</v>
      </c>
      <c r="O5" s="617"/>
      <c r="P5" s="618"/>
      <c r="Q5" s="622" t="s">
        <v>1120</v>
      </c>
      <c r="R5" s="623"/>
      <c r="S5" s="623"/>
      <c r="T5" s="624"/>
      <c r="U5" s="628" t="s">
        <v>1121</v>
      </c>
      <c r="V5" s="629"/>
      <c r="W5" s="629"/>
      <c r="X5" s="629"/>
      <c r="Y5" s="629"/>
      <c r="Z5" s="629"/>
      <c r="AA5" s="629"/>
      <c r="AB5" s="629"/>
      <c r="AC5" s="604" t="s">
        <v>2068</v>
      </c>
      <c r="AD5" s="604" t="s">
        <v>1109</v>
      </c>
      <c r="AE5" s="610" t="s">
        <v>1037</v>
      </c>
      <c r="AF5" s="610"/>
    </row>
    <row r="6" spans="1:32" ht="15.75" customHeight="1" x14ac:dyDescent="0.25">
      <c r="A6" s="595"/>
      <c r="B6" s="595"/>
      <c r="C6" s="595"/>
      <c r="D6" s="595"/>
      <c r="E6" s="595"/>
      <c r="F6" s="595"/>
      <c r="G6" s="595"/>
      <c r="H6" s="595"/>
      <c r="I6" s="595"/>
      <c r="J6" s="595"/>
      <c r="K6" s="595"/>
      <c r="L6" s="596"/>
      <c r="M6" s="596"/>
      <c r="N6" s="619"/>
      <c r="O6" s="620"/>
      <c r="P6" s="621"/>
      <c r="Q6" s="625"/>
      <c r="R6" s="626"/>
      <c r="S6" s="626"/>
      <c r="T6" s="627"/>
      <c r="U6" s="630"/>
      <c r="V6" s="631"/>
      <c r="W6" s="631"/>
      <c r="X6" s="631"/>
      <c r="Y6" s="631"/>
      <c r="Z6" s="631"/>
      <c r="AA6" s="631"/>
      <c r="AB6" s="631"/>
      <c r="AC6" s="605"/>
      <c r="AD6" s="605"/>
      <c r="AE6" s="607" t="s">
        <v>132</v>
      </c>
      <c r="AF6" s="607" t="s">
        <v>16</v>
      </c>
    </row>
    <row r="7" spans="1:32" ht="15.75" customHeight="1" x14ac:dyDescent="0.25">
      <c r="A7" s="595"/>
      <c r="B7" s="595"/>
      <c r="C7" s="595"/>
      <c r="D7" s="595"/>
      <c r="E7" s="595"/>
      <c r="F7" s="595"/>
      <c r="G7" s="595"/>
      <c r="H7" s="595"/>
      <c r="I7" s="595"/>
      <c r="J7" s="595"/>
      <c r="K7" s="595"/>
      <c r="L7" s="597" t="s">
        <v>133</v>
      </c>
      <c r="M7" s="597" t="s">
        <v>134</v>
      </c>
      <c r="N7" s="607" t="s">
        <v>1132</v>
      </c>
      <c r="O7" s="607" t="s">
        <v>2058</v>
      </c>
      <c r="P7" s="607" t="s">
        <v>2059</v>
      </c>
      <c r="Q7" s="604" t="s">
        <v>1146</v>
      </c>
      <c r="R7" s="604" t="s">
        <v>1133</v>
      </c>
      <c r="S7" s="613" t="s">
        <v>1142</v>
      </c>
      <c r="T7" s="604" t="s">
        <v>1147</v>
      </c>
      <c r="U7" s="632" t="s">
        <v>1134</v>
      </c>
      <c r="V7" s="613" t="s">
        <v>1135</v>
      </c>
      <c r="W7" s="613" t="s">
        <v>1136</v>
      </c>
      <c r="X7" s="613" t="s">
        <v>1137</v>
      </c>
      <c r="Y7" s="613" t="s">
        <v>1138</v>
      </c>
      <c r="Z7" s="613" t="s">
        <v>1139</v>
      </c>
      <c r="AA7" s="613" t="s">
        <v>1140</v>
      </c>
      <c r="AB7" s="613" t="s">
        <v>1141</v>
      </c>
      <c r="AC7" s="605"/>
      <c r="AD7" s="605"/>
      <c r="AE7" s="608"/>
      <c r="AF7" s="608"/>
    </row>
    <row r="8" spans="1:32" x14ac:dyDescent="0.25">
      <c r="A8" s="595"/>
      <c r="B8" s="595"/>
      <c r="C8" s="595"/>
      <c r="D8" s="595"/>
      <c r="E8" s="595"/>
      <c r="F8" s="595"/>
      <c r="G8" s="595"/>
      <c r="H8" s="595"/>
      <c r="I8" s="595"/>
      <c r="J8" s="595"/>
      <c r="K8" s="595"/>
      <c r="L8" s="598"/>
      <c r="M8" s="598"/>
      <c r="N8" s="608"/>
      <c r="O8" s="608"/>
      <c r="P8" s="608"/>
      <c r="Q8" s="605"/>
      <c r="R8" s="605"/>
      <c r="S8" s="614"/>
      <c r="T8" s="606"/>
      <c r="U8" s="632"/>
      <c r="V8" s="614"/>
      <c r="W8" s="614"/>
      <c r="X8" s="614"/>
      <c r="Y8" s="614"/>
      <c r="Z8" s="614"/>
      <c r="AA8" s="614"/>
      <c r="AB8" s="614"/>
      <c r="AC8" s="605"/>
      <c r="AD8" s="605"/>
      <c r="AE8" s="608"/>
      <c r="AF8" s="608"/>
    </row>
    <row r="9" spans="1:32" ht="64.5" customHeight="1" x14ac:dyDescent="0.25">
      <c r="A9" s="595"/>
      <c r="B9" s="595"/>
      <c r="C9" s="595"/>
      <c r="D9" s="595"/>
      <c r="E9" s="595"/>
      <c r="F9" s="595"/>
      <c r="G9" s="595"/>
      <c r="H9" s="595"/>
      <c r="I9" s="595"/>
      <c r="J9" s="595"/>
      <c r="K9" s="595"/>
      <c r="L9" s="599"/>
      <c r="M9" s="599"/>
      <c r="N9" s="609"/>
      <c r="O9" s="609"/>
      <c r="P9" s="609"/>
      <c r="Q9" s="606"/>
      <c r="R9" s="606"/>
      <c r="S9" s="615"/>
      <c r="T9" s="240"/>
      <c r="U9" s="240"/>
      <c r="V9" s="615"/>
      <c r="W9" s="615"/>
      <c r="X9" s="615"/>
      <c r="Y9" s="615"/>
      <c r="Z9" s="615"/>
      <c r="AA9" s="615"/>
      <c r="AB9" s="615"/>
      <c r="AC9" s="606"/>
      <c r="AD9" s="606"/>
      <c r="AE9" s="609"/>
      <c r="AF9" s="609"/>
    </row>
    <row r="10" spans="1:32" ht="15.75" customHeight="1" x14ac:dyDescent="0.25">
      <c r="A10" s="593">
        <v>1</v>
      </c>
      <c r="B10" s="611" t="s">
        <v>2276</v>
      </c>
      <c r="C10" s="237" t="s">
        <v>167</v>
      </c>
      <c r="D10" s="12" t="s">
        <v>29</v>
      </c>
      <c r="E10" s="13" t="s">
        <v>46</v>
      </c>
      <c r="F10" s="4">
        <v>122037342</v>
      </c>
      <c r="G10" s="4" t="s">
        <v>835</v>
      </c>
      <c r="H10" s="4" t="s">
        <v>836</v>
      </c>
      <c r="I10" s="4"/>
      <c r="J10" s="2" t="s">
        <v>775</v>
      </c>
      <c r="K10" s="2" t="s">
        <v>135</v>
      </c>
      <c r="L10" s="2" t="s">
        <v>136</v>
      </c>
      <c r="M10" s="2"/>
      <c r="N10" s="165" t="s">
        <v>1215</v>
      </c>
      <c r="O10" s="40"/>
      <c r="P10" s="40"/>
      <c r="Q10" s="165" t="s">
        <v>1215</v>
      </c>
      <c r="R10" s="165"/>
      <c r="S10" s="165"/>
      <c r="T10" s="165"/>
      <c r="U10" s="40"/>
      <c r="V10" s="40"/>
      <c r="W10" s="165"/>
      <c r="X10" s="165" t="s">
        <v>1215</v>
      </c>
      <c r="Y10" s="165"/>
      <c r="Z10" s="165"/>
      <c r="AA10" s="40"/>
      <c r="AB10" s="40"/>
      <c r="AC10" s="165">
        <v>3</v>
      </c>
      <c r="AD10" s="165"/>
      <c r="AE10" s="165">
        <v>54</v>
      </c>
      <c r="AF10" s="165">
        <v>4</v>
      </c>
    </row>
    <row r="11" spans="1:32" ht="15.75" customHeight="1" x14ac:dyDescent="0.25">
      <c r="A11" s="593"/>
      <c r="B11" s="611"/>
      <c r="C11" s="236" t="s">
        <v>137</v>
      </c>
      <c r="D11" s="2" t="s">
        <v>138</v>
      </c>
      <c r="E11" s="4"/>
      <c r="F11" s="4"/>
      <c r="G11" s="4"/>
      <c r="H11" s="4"/>
      <c r="I11" s="4"/>
      <c r="J11" s="4"/>
      <c r="K11" s="2"/>
      <c r="L11" s="2"/>
      <c r="M11" s="2"/>
      <c r="N11" s="165"/>
      <c r="O11" s="40"/>
      <c r="P11" s="40"/>
      <c r="Q11" s="165"/>
      <c r="R11" s="165"/>
      <c r="S11" s="165"/>
      <c r="T11" s="165"/>
      <c r="U11" s="40"/>
      <c r="V11" s="40"/>
      <c r="W11" s="165"/>
      <c r="X11" s="165"/>
      <c r="Y11" s="165"/>
      <c r="Z11" s="165"/>
      <c r="AA11" s="40"/>
      <c r="AB11" s="40"/>
      <c r="AC11" s="165"/>
      <c r="AD11" s="165"/>
      <c r="AE11" s="165"/>
      <c r="AF11" s="165"/>
    </row>
    <row r="12" spans="1:32" ht="15.75" customHeight="1" x14ac:dyDescent="0.25">
      <c r="A12" s="593"/>
      <c r="B12" s="611"/>
      <c r="C12" s="236" t="s">
        <v>139</v>
      </c>
      <c r="D12" s="2" t="s">
        <v>140</v>
      </c>
      <c r="E12" s="4"/>
      <c r="F12" s="4"/>
      <c r="G12" s="4"/>
      <c r="H12" s="4"/>
      <c r="I12" s="4"/>
      <c r="J12" s="4"/>
      <c r="K12" s="2"/>
      <c r="L12" s="2"/>
      <c r="M12" s="2"/>
      <c r="N12" s="165"/>
      <c r="O12" s="40"/>
      <c r="P12" s="40"/>
      <c r="Q12" s="165"/>
      <c r="R12" s="165"/>
      <c r="S12" s="165"/>
      <c r="T12" s="165"/>
      <c r="U12" s="40"/>
      <c r="V12" s="40"/>
      <c r="W12" s="165"/>
      <c r="X12" s="165"/>
      <c r="Y12" s="165"/>
      <c r="Z12" s="165"/>
      <c r="AA12" s="40"/>
      <c r="AB12" s="40"/>
      <c r="AC12" s="165"/>
      <c r="AD12" s="165"/>
      <c r="AE12" s="165"/>
      <c r="AF12" s="165"/>
    </row>
    <row r="13" spans="1:32" x14ac:dyDescent="0.25">
      <c r="A13" s="593">
        <v>2</v>
      </c>
      <c r="B13" s="611" t="s">
        <v>2277</v>
      </c>
      <c r="C13" s="237" t="s">
        <v>167</v>
      </c>
      <c r="D13" s="12" t="s">
        <v>56</v>
      </c>
      <c r="E13" s="13" t="s">
        <v>57</v>
      </c>
      <c r="F13" s="4">
        <v>113410058</v>
      </c>
      <c r="G13" s="4" t="s">
        <v>837</v>
      </c>
      <c r="H13" s="4" t="s">
        <v>838</v>
      </c>
      <c r="I13" s="4"/>
      <c r="J13" s="2" t="s">
        <v>775</v>
      </c>
      <c r="K13" s="2" t="s">
        <v>135</v>
      </c>
      <c r="L13" s="2" t="s">
        <v>141</v>
      </c>
      <c r="M13" s="2"/>
      <c r="N13" s="165" t="s">
        <v>1215</v>
      </c>
      <c r="O13" s="40"/>
      <c r="P13" s="40"/>
      <c r="Q13" s="165" t="s">
        <v>1215</v>
      </c>
      <c r="R13" s="165"/>
      <c r="S13" s="165"/>
      <c r="T13" s="165"/>
      <c r="U13" s="40"/>
      <c r="V13" s="40"/>
      <c r="W13" s="165"/>
      <c r="X13" s="165" t="s">
        <v>1215</v>
      </c>
      <c r="Y13" s="165"/>
      <c r="Z13" s="165"/>
      <c r="AA13" s="40"/>
      <c r="AB13" s="40"/>
      <c r="AC13" s="165">
        <v>6</v>
      </c>
      <c r="AD13" s="165"/>
      <c r="AE13" s="165">
        <v>54</v>
      </c>
      <c r="AF13" s="165">
        <v>2</v>
      </c>
    </row>
    <row r="14" spans="1:32" x14ac:dyDescent="0.25">
      <c r="A14" s="593"/>
      <c r="B14" s="612"/>
      <c r="C14" s="236" t="s">
        <v>142</v>
      </c>
      <c r="D14" s="2" t="s">
        <v>143</v>
      </c>
      <c r="E14" s="4"/>
      <c r="F14" s="4"/>
      <c r="G14" s="4"/>
      <c r="H14" s="4"/>
      <c r="I14" s="4"/>
      <c r="J14" s="4"/>
      <c r="K14" s="2"/>
      <c r="L14" s="2"/>
      <c r="M14" s="2"/>
      <c r="N14" s="165"/>
      <c r="O14" s="40"/>
      <c r="P14" s="40"/>
      <c r="Q14" s="165"/>
      <c r="R14" s="165"/>
      <c r="S14" s="165"/>
      <c r="T14" s="165"/>
      <c r="U14" s="40"/>
      <c r="V14" s="40"/>
      <c r="W14" s="165"/>
      <c r="X14" s="165"/>
      <c r="Y14" s="165"/>
      <c r="Z14" s="165"/>
      <c r="AA14" s="40"/>
      <c r="AB14" s="40"/>
      <c r="AC14" s="165"/>
      <c r="AD14" s="165"/>
      <c r="AE14" s="165"/>
      <c r="AF14" s="165"/>
    </row>
    <row r="15" spans="1:32" x14ac:dyDescent="0.25">
      <c r="A15" s="593"/>
      <c r="B15" s="612"/>
      <c r="C15" s="236" t="s">
        <v>145</v>
      </c>
      <c r="D15" s="2" t="s">
        <v>144</v>
      </c>
      <c r="E15" s="4"/>
      <c r="F15" s="4"/>
      <c r="G15" s="4"/>
      <c r="H15" s="4"/>
      <c r="I15" s="4"/>
      <c r="J15" s="4"/>
      <c r="K15" s="2"/>
      <c r="L15" s="2"/>
      <c r="M15" s="2"/>
      <c r="N15" s="165"/>
      <c r="O15" s="40"/>
      <c r="P15" s="40"/>
      <c r="Q15" s="165"/>
      <c r="R15" s="165"/>
      <c r="S15" s="165"/>
      <c r="T15" s="165"/>
      <c r="U15" s="40"/>
      <c r="V15" s="40"/>
      <c r="W15" s="165"/>
      <c r="X15" s="165"/>
      <c r="Y15" s="165"/>
      <c r="Z15" s="165"/>
      <c r="AA15" s="40"/>
      <c r="AB15" s="40"/>
      <c r="AC15" s="165"/>
      <c r="AD15" s="165"/>
      <c r="AE15" s="165"/>
      <c r="AF15" s="165"/>
    </row>
    <row r="16" spans="1:32" x14ac:dyDescent="0.25">
      <c r="A16" s="593"/>
      <c r="B16" s="612"/>
      <c r="C16" s="236" t="s">
        <v>137</v>
      </c>
      <c r="D16" s="2" t="s">
        <v>143</v>
      </c>
      <c r="E16" s="4"/>
      <c r="F16" s="4"/>
      <c r="G16" s="4"/>
      <c r="H16" s="4"/>
      <c r="I16" s="4"/>
      <c r="J16" s="4"/>
      <c r="K16" s="2"/>
      <c r="L16" s="2"/>
      <c r="M16" s="2"/>
      <c r="N16" s="165"/>
      <c r="O16" s="40"/>
      <c r="P16" s="40"/>
      <c r="Q16" s="165"/>
      <c r="R16" s="165"/>
      <c r="S16" s="165"/>
      <c r="T16" s="165"/>
      <c r="U16" s="40"/>
      <c r="V16" s="40"/>
      <c r="W16" s="165"/>
      <c r="X16" s="165"/>
      <c r="Y16" s="165"/>
      <c r="Z16" s="165"/>
      <c r="AA16" s="40"/>
      <c r="AB16" s="40"/>
      <c r="AC16" s="165"/>
      <c r="AD16" s="165"/>
      <c r="AE16" s="165"/>
      <c r="AF16" s="165"/>
    </row>
    <row r="17" spans="1:32" x14ac:dyDescent="0.25">
      <c r="A17" s="593"/>
      <c r="B17" s="612"/>
      <c r="C17" s="236" t="s">
        <v>139</v>
      </c>
      <c r="D17" s="2" t="s">
        <v>146</v>
      </c>
      <c r="E17" s="4"/>
      <c r="F17" s="4"/>
      <c r="G17" s="4"/>
      <c r="H17" s="4"/>
      <c r="I17" s="4"/>
      <c r="J17" s="4"/>
      <c r="K17" s="2"/>
      <c r="L17" s="2"/>
      <c r="M17" s="2"/>
      <c r="N17" s="165"/>
      <c r="O17" s="40"/>
      <c r="P17" s="40"/>
      <c r="Q17" s="165"/>
      <c r="R17" s="165"/>
      <c r="S17" s="165"/>
      <c r="T17" s="165"/>
      <c r="U17" s="40"/>
      <c r="V17" s="40"/>
      <c r="W17" s="165"/>
      <c r="X17" s="165"/>
      <c r="Y17" s="165"/>
      <c r="Z17" s="165"/>
      <c r="AA17" s="40"/>
      <c r="AB17" s="40"/>
      <c r="AC17" s="165"/>
      <c r="AD17" s="165"/>
      <c r="AE17" s="165"/>
      <c r="AF17" s="165"/>
    </row>
    <row r="18" spans="1:32" x14ac:dyDescent="0.25">
      <c r="A18" s="593"/>
      <c r="B18" s="612"/>
      <c r="C18" s="236" t="s">
        <v>139</v>
      </c>
      <c r="D18" s="2" t="s">
        <v>147</v>
      </c>
      <c r="E18" s="4"/>
      <c r="F18" s="4"/>
      <c r="G18" s="4"/>
      <c r="H18" s="4"/>
      <c r="I18" s="4"/>
      <c r="J18" s="4"/>
      <c r="K18" s="2"/>
      <c r="L18" s="2"/>
      <c r="M18" s="2"/>
      <c r="N18" s="165"/>
      <c r="O18" s="40"/>
      <c r="P18" s="40"/>
      <c r="Q18" s="165"/>
      <c r="R18" s="165"/>
      <c r="S18" s="165"/>
      <c r="T18" s="165"/>
      <c r="U18" s="40"/>
      <c r="V18" s="40"/>
      <c r="W18" s="165"/>
      <c r="X18" s="165"/>
      <c r="Y18" s="165"/>
      <c r="Z18" s="165"/>
      <c r="AA18" s="40"/>
      <c r="AB18" s="40"/>
      <c r="AC18" s="165"/>
      <c r="AD18" s="165"/>
      <c r="AE18" s="165"/>
      <c r="AF18" s="165"/>
    </row>
    <row r="19" spans="1:32" x14ac:dyDescent="0.25">
      <c r="A19" s="593">
        <v>3</v>
      </c>
      <c r="B19" s="593">
        <v>3</v>
      </c>
      <c r="C19" s="237" t="s">
        <v>167</v>
      </c>
      <c r="D19" s="12" t="s">
        <v>63</v>
      </c>
      <c r="E19" s="13" t="s">
        <v>64</v>
      </c>
      <c r="F19" s="4" t="s">
        <v>163</v>
      </c>
      <c r="G19" s="4" t="s">
        <v>839</v>
      </c>
      <c r="H19" s="4" t="s">
        <v>772</v>
      </c>
      <c r="I19" s="4"/>
      <c r="J19" s="2" t="s">
        <v>775</v>
      </c>
      <c r="K19" s="2" t="s">
        <v>148</v>
      </c>
      <c r="L19" s="2" t="s">
        <v>149</v>
      </c>
      <c r="M19" s="2"/>
      <c r="N19" s="165" t="s">
        <v>1215</v>
      </c>
      <c r="O19" s="40"/>
      <c r="P19" s="40"/>
      <c r="Q19" s="165" t="s">
        <v>1215</v>
      </c>
      <c r="R19" s="165"/>
      <c r="S19" s="165"/>
      <c r="T19" s="165"/>
      <c r="U19" s="40"/>
      <c r="V19" s="40"/>
      <c r="W19" s="165"/>
      <c r="X19" s="165" t="s">
        <v>1215</v>
      </c>
      <c r="Y19" s="165"/>
      <c r="Z19" s="165"/>
      <c r="AA19" s="40"/>
      <c r="AB19" s="40"/>
      <c r="AC19" s="165">
        <v>4</v>
      </c>
      <c r="AD19" s="165"/>
      <c r="AE19" s="165">
        <v>54</v>
      </c>
      <c r="AF19" s="165">
        <v>3</v>
      </c>
    </row>
    <row r="20" spans="1:32" x14ac:dyDescent="0.25">
      <c r="A20" s="593"/>
      <c r="B20" s="593"/>
      <c r="C20" s="236" t="s">
        <v>150</v>
      </c>
      <c r="D20" s="2" t="s">
        <v>151</v>
      </c>
      <c r="E20" s="4"/>
      <c r="F20" s="4"/>
      <c r="G20" s="4"/>
      <c r="H20" s="4"/>
      <c r="I20" s="4"/>
      <c r="J20" s="4"/>
      <c r="K20" s="2"/>
      <c r="L20" s="2"/>
      <c r="M20" s="2"/>
      <c r="N20" s="165"/>
      <c r="O20" s="40"/>
      <c r="P20" s="40"/>
      <c r="Q20" s="165"/>
      <c r="R20" s="165"/>
      <c r="S20" s="165"/>
      <c r="T20" s="165"/>
      <c r="U20" s="40"/>
      <c r="V20" s="40"/>
      <c r="W20" s="165"/>
      <c r="X20" s="165"/>
      <c r="Y20" s="165"/>
      <c r="Z20" s="165"/>
      <c r="AA20" s="40"/>
      <c r="AB20" s="40"/>
      <c r="AC20" s="165"/>
      <c r="AD20" s="165"/>
      <c r="AE20" s="165"/>
      <c r="AF20" s="165"/>
    </row>
    <row r="21" spans="1:32" x14ac:dyDescent="0.25">
      <c r="A21" s="593"/>
      <c r="B21" s="593"/>
      <c r="C21" s="236" t="s">
        <v>139</v>
      </c>
      <c r="D21" s="2" t="s">
        <v>152</v>
      </c>
      <c r="E21" s="4"/>
      <c r="F21" s="4"/>
      <c r="G21" s="4"/>
      <c r="H21" s="4"/>
      <c r="I21" s="4"/>
      <c r="J21" s="4"/>
      <c r="K21" s="2"/>
      <c r="L21" s="2"/>
      <c r="M21" s="2"/>
      <c r="N21" s="165"/>
      <c r="O21" s="40"/>
      <c r="P21" s="40"/>
      <c r="Q21" s="165"/>
      <c r="R21" s="165"/>
      <c r="S21" s="165"/>
      <c r="T21" s="165"/>
      <c r="U21" s="40"/>
      <c r="V21" s="40"/>
      <c r="W21" s="165"/>
      <c r="X21" s="165"/>
      <c r="Y21" s="165"/>
      <c r="Z21" s="165"/>
      <c r="AA21" s="40"/>
      <c r="AB21" s="40"/>
      <c r="AC21" s="165"/>
      <c r="AD21" s="165"/>
      <c r="AE21" s="165"/>
      <c r="AF21" s="165"/>
    </row>
    <row r="22" spans="1:32" x14ac:dyDescent="0.25">
      <c r="A22" s="593"/>
      <c r="B22" s="593"/>
      <c r="C22" s="236" t="s">
        <v>139</v>
      </c>
      <c r="D22" s="2" t="s">
        <v>153</v>
      </c>
      <c r="E22" s="4"/>
      <c r="F22" s="4"/>
      <c r="G22" s="4"/>
      <c r="H22" s="4"/>
      <c r="I22" s="4"/>
      <c r="J22" s="4"/>
      <c r="K22" s="2"/>
      <c r="L22" s="2"/>
      <c r="M22" s="2"/>
      <c r="N22" s="165"/>
      <c r="O22" s="40"/>
      <c r="P22" s="40"/>
      <c r="Q22" s="165"/>
      <c r="R22" s="165"/>
      <c r="S22" s="165"/>
      <c r="T22" s="165"/>
      <c r="U22" s="40"/>
      <c r="V22" s="40"/>
      <c r="W22" s="165"/>
      <c r="X22" s="165"/>
      <c r="Y22" s="165"/>
      <c r="Z22" s="165"/>
      <c r="AA22" s="40"/>
      <c r="AB22" s="40"/>
      <c r="AC22" s="165"/>
      <c r="AD22" s="165"/>
      <c r="AE22" s="165"/>
      <c r="AF22" s="165"/>
    </row>
    <row r="23" spans="1:32" x14ac:dyDescent="0.25">
      <c r="A23" s="235">
        <v>4</v>
      </c>
      <c r="B23" s="235"/>
      <c r="C23" s="237" t="s">
        <v>167</v>
      </c>
      <c r="D23" s="12" t="s">
        <v>27</v>
      </c>
      <c r="E23" s="13" t="s">
        <v>45</v>
      </c>
      <c r="F23" s="4">
        <v>168346756</v>
      </c>
      <c r="G23" s="4" t="s">
        <v>840</v>
      </c>
      <c r="H23" s="4" t="s">
        <v>787</v>
      </c>
      <c r="I23" s="4"/>
      <c r="J23" s="2" t="s">
        <v>775</v>
      </c>
      <c r="K23" s="2" t="s">
        <v>154</v>
      </c>
      <c r="L23" s="2" t="s">
        <v>155</v>
      </c>
      <c r="M23" s="2"/>
      <c r="N23" s="165" t="s">
        <v>1215</v>
      </c>
      <c r="O23" s="40"/>
      <c r="P23" s="40"/>
      <c r="Q23" s="165" t="s">
        <v>1215</v>
      </c>
      <c r="R23" s="165"/>
      <c r="S23" s="165"/>
      <c r="T23" s="165"/>
      <c r="U23" s="40"/>
      <c r="V23" s="40"/>
      <c r="W23" s="165"/>
      <c r="X23" s="165" t="s">
        <v>1215</v>
      </c>
      <c r="Y23" s="165"/>
      <c r="Z23" s="165"/>
      <c r="AA23" s="40"/>
      <c r="AB23" s="40"/>
      <c r="AC23" s="165">
        <v>3</v>
      </c>
      <c r="AD23" s="165"/>
      <c r="AE23" s="165">
        <v>67</v>
      </c>
      <c r="AF23" s="165">
        <v>4</v>
      </c>
    </row>
    <row r="24" spans="1:32" x14ac:dyDescent="0.25">
      <c r="A24" s="235"/>
      <c r="B24" s="235"/>
      <c r="C24" s="236" t="s">
        <v>137</v>
      </c>
      <c r="D24" s="2" t="s">
        <v>156</v>
      </c>
      <c r="E24" s="4"/>
      <c r="F24" s="4"/>
      <c r="G24" s="4"/>
      <c r="H24" s="4"/>
      <c r="I24" s="4"/>
      <c r="J24" s="4"/>
      <c r="K24" s="2"/>
      <c r="L24" s="2"/>
      <c r="M24" s="2"/>
      <c r="N24" s="165"/>
      <c r="O24" s="40"/>
      <c r="P24" s="40"/>
      <c r="Q24" s="165"/>
      <c r="R24" s="165"/>
      <c r="S24" s="165"/>
      <c r="T24" s="165"/>
      <c r="U24" s="40"/>
      <c r="V24" s="40"/>
      <c r="W24" s="165"/>
      <c r="X24" s="165"/>
      <c r="Y24" s="165"/>
      <c r="Z24" s="165"/>
      <c r="AA24" s="40"/>
      <c r="AB24" s="40"/>
      <c r="AC24" s="165"/>
      <c r="AD24" s="165"/>
      <c r="AE24" s="165"/>
      <c r="AF24" s="165"/>
    </row>
    <row r="25" spans="1:32" x14ac:dyDescent="0.25">
      <c r="A25" s="235"/>
      <c r="B25" s="235"/>
      <c r="C25" s="236" t="s">
        <v>139</v>
      </c>
      <c r="D25" s="2" t="s">
        <v>157</v>
      </c>
      <c r="E25" s="4"/>
      <c r="F25" s="4"/>
      <c r="G25" s="4"/>
      <c r="H25" s="4"/>
      <c r="I25" s="4"/>
      <c r="J25" s="4"/>
      <c r="K25" s="2"/>
      <c r="L25" s="2"/>
      <c r="M25" s="2"/>
      <c r="N25" s="165"/>
      <c r="O25" s="40"/>
      <c r="P25" s="40"/>
      <c r="Q25" s="165"/>
      <c r="R25" s="165"/>
      <c r="S25" s="165"/>
      <c r="T25" s="165"/>
      <c r="U25" s="40"/>
      <c r="V25" s="40"/>
      <c r="W25" s="165"/>
      <c r="X25" s="165"/>
      <c r="Y25" s="165"/>
      <c r="Z25" s="165"/>
      <c r="AA25" s="40"/>
      <c r="AB25" s="40"/>
      <c r="AC25" s="165"/>
      <c r="AD25" s="165"/>
      <c r="AE25" s="165"/>
      <c r="AF25" s="165"/>
    </row>
    <row r="26" spans="1:32" x14ac:dyDescent="0.25">
      <c r="A26" s="236">
        <v>5</v>
      </c>
      <c r="B26" s="235"/>
      <c r="C26" s="237" t="s">
        <v>167</v>
      </c>
      <c r="D26" s="12" t="s">
        <v>70</v>
      </c>
      <c r="E26" s="13" t="s">
        <v>77</v>
      </c>
      <c r="F26" s="4" t="s">
        <v>164</v>
      </c>
      <c r="G26" s="4" t="s">
        <v>841</v>
      </c>
      <c r="H26" s="4" t="s">
        <v>778</v>
      </c>
      <c r="I26" s="4"/>
      <c r="J26" s="2" t="s">
        <v>775</v>
      </c>
      <c r="K26" s="230" t="s">
        <v>158</v>
      </c>
      <c r="L26" s="2" t="s">
        <v>159</v>
      </c>
      <c r="M26" s="2"/>
      <c r="N26" s="165" t="s">
        <v>1215</v>
      </c>
      <c r="O26" s="40"/>
      <c r="P26" s="40"/>
      <c r="Q26" s="165" t="s">
        <v>1215</v>
      </c>
      <c r="R26" s="165"/>
      <c r="S26" s="165"/>
      <c r="T26" s="165"/>
      <c r="U26" s="40"/>
      <c r="V26" s="40"/>
      <c r="W26" s="165"/>
      <c r="X26" s="165" t="s">
        <v>1215</v>
      </c>
      <c r="Y26" s="165"/>
      <c r="Z26" s="165"/>
      <c r="AA26" s="40"/>
      <c r="AB26" s="40"/>
      <c r="AC26" s="165">
        <v>4</v>
      </c>
      <c r="AD26" s="165"/>
      <c r="AE26" s="165">
        <v>54</v>
      </c>
      <c r="AF26" s="165">
        <v>5</v>
      </c>
    </row>
    <row r="27" spans="1:32" x14ac:dyDescent="0.25">
      <c r="A27" s="236"/>
      <c r="B27" s="235"/>
      <c r="C27" s="236" t="s">
        <v>137</v>
      </c>
      <c r="D27" s="2" t="s">
        <v>162</v>
      </c>
      <c r="E27" s="4"/>
      <c r="F27" s="4"/>
      <c r="G27" s="4"/>
      <c r="H27" s="4"/>
      <c r="I27" s="4"/>
      <c r="J27" s="4"/>
      <c r="K27" s="2"/>
      <c r="L27" s="2"/>
      <c r="M27" s="2"/>
      <c r="N27" s="165"/>
      <c r="O27" s="40"/>
      <c r="P27" s="40"/>
      <c r="Q27" s="165"/>
      <c r="R27" s="165"/>
      <c r="S27" s="165"/>
      <c r="T27" s="165"/>
      <c r="U27" s="40"/>
      <c r="V27" s="40"/>
      <c r="W27" s="165"/>
      <c r="X27" s="165"/>
      <c r="Y27" s="165"/>
      <c r="Z27" s="165"/>
      <c r="AA27" s="40"/>
      <c r="AB27" s="40"/>
      <c r="AC27" s="165"/>
      <c r="AD27" s="165"/>
      <c r="AE27" s="165"/>
      <c r="AF27" s="165"/>
    </row>
    <row r="28" spans="1:32" x14ac:dyDescent="0.25">
      <c r="A28" s="236"/>
      <c r="B28" s="235"/>
      <c r="C28" s="236" t="s">
        <v>139</v>
      </c>
      <c r="D28" s="2" t="s">
        <v>165</v>
      </c>
      <c r="E28" s="4"/>
      <c r="F28" s="4"/>
      <c r="G28" s="4"/>
      <c r="H28" s="4"/>
      <c r="I28" s="4"/>
      <c r="J28" s="4"/>
      <c r="K28" s="2"/>
      <c r="L28" s="2"/>
      <c r="M28" s="2"/>
      <c r="N28" s="165"/>
      <c r="O28" s="40"/>
      <c r="P28" s="40"/>
      <c r="Q28" s="165"/>
      <c r="R28" s="165"/>
      <c r="S28" s="165"/>
      <c r="T28" s="165"/>
      <c r="U28" s="40"/>
      <c r="V28" s="40"/>
      <c r="W28" s="165"/>
      <c r="X28" s="165"/>
      <c r="Y28" s="165"/>
      <c r="Z28" s="165"/>
      <c r="AA28" s="40"/>
      <c r="AB28" s="40"/>
      <c r="AC28" s="165"/>
      <c r="AD28" s="165"/>
      <c r="AE28" s="165"/>
      <c r="AF28" s="165"/>
    </row>
    <row r="29" spans="1:32" x14ac:dyDescent="0.25">
      <c r="A29" s="236"/>
      <c r="B29" s="235"/>
      <c r="C29" s="236" t="s">
        <v>139</v>
      </c>
      <c r="D29" s="2" t="s">
        <v>166</v>
      </c>
      <c r="E29" s="4"/>
      <c r="F29" s="4"/>
      <c r="G29" s="4"/>
      <c r="H29" s="4"/>
      <c r="I29" s="4"/>
      <c r="J29" s="4"/>
      <c r="K29" s="2"/>
      <c r="L29" s="2"/>
      <c r="M29" s="2"/>
      <c r="N29" s="165"/>
      <c r="O29" s="40"/>
      <c r="P29" s="40"/>
      <c r="Q29" s="165"/>
      <c r="R29" s="165"/>
      <c r="S29" s="165"/>
      <c r="T29" s="165"/>
      <c r="U29" s="40"/>
      <c r="V29" s="40"/>
      <c r="W29" s="165"/>
      <c r="X29" s="165"/>
      <c r="Y29" s="165"/>
      <c r="Z29" s="165"/>
      <c r="AA29" s="40"/>
      <c r="AB29" s="40"/>
      <c r="AC29" s="165"/>
      <c r="AD29" s="165"/>
      <c r="AE29" s="165"/>
      <c r="AF29" s="165"/>
    </row>
    <row r="30" spans="1:32" x14ac:dyDescent="0.25">
      <c r="A30" s="236">
        <v>6</v>
      </c>
      <c r="B30" s="235"/>
      <c r="C30" s="237" t="s">
        <v>167</v>
      </c>
      <c r="D30" s="12" t="s">
        <v>117</v>
      </c>
      <c r="E30" s="13" t="s">
        <v>118</v>
      </c>
      <c r="F30" s="4" t="s">
        <v>168</v>
      </c>
      <c r="G30" s="4" t="s">
        <v>806</v>
      </c>
      <c r="H30" s="4" t="s">
        <v>772</v>
      </c>
      <c r="I30" s="4"/>
      <c r="J30" s="2" t="s">
        <v>775</v>
      </c>
      <c r="K30" s="2" t="s">
        <v>154</v>
      </c>
      <c r="L30" s="2" t="s">
        <v>169</v>
      </c>
      <c r="M30" s="2"/>
      <c r="N30" s="165" t="s">
        <v>1215</v>
      </c>
      <c r="O30" s="40"/>
      <c r="P30" s="40"/>
      <c r="Q30" s="165" t="s">
        <v>1215</v>
      </c>
      <c r="R30" s="165"/>
      <c r="S30" s="165"/>
      <c r="T30" s="165"/>
      <c r="U30" s="40"/>
      <c r="V30" s="40"/>
      <c r="W30" s="165"/>
      <c r="X30" s="165" t="s">
        <v>1215</v>
      </c>
      <c r="Y30" s="165"/>
      <c r="Z30" s="165"/>
      <c r="AA30" s="40"/>
      <c r="AB30" s="40"/>
      <c r="AC30" s="165">
        <v>4</v>
      </c>
      <c r="AD30" s="165"/>
      <c r="AE30" s="165">
        <v>54</v>
      </c>
      <c r="AF30" s="165">
        <v>3</v>
      </c>
    </row>
    <row r="31" spans="1:32" x14ac:dyDescent="0.25">
      <c r="A31" s="236"/>
      <c r="B31" s="235"/>
      <c r="C31" s="236" t="s">
        <v>137</v>
      </c>
      <c r="D31" s="2" t="s">
        <v>194</v>
      </c>
      <c r="E31" s="4"/>
      <c r="F31" s="4"/>
      <c r="G31" s="4"/>
      <c r="H31" s="4"/>
      <c r="I31" s="4"/>
      <c r="J31" s="4"/>
      <c r="K31" s="2"/>
      <c r="L31" s="2"/>
      <c r="M31" s="2"/>
      <c r="N31" s="165"/>
      <c r="O31" s="40"/>
      <c r="P31" s="40"/>
      <c r="Q31" s="165"/>
      <c r="R31" s="165"/>
      <c r="S31" s="165"/>
      <c r="T31" s="165"/>
      <c r="U31" s="40"/>
      <c r="V31" s="40"/>
      <c r="W31" s="165"/>
      <c r="X31" s="165"/>
      <c r="Y31" s="165"/>
      <c r="Z31" s="165"/>
      <c r="AA31" s="40"/>
      <c r="AB31" s="40"/>
      <c r="AC31" s="165"/>
      <c r="AD31" s="165"/>
      <c r="AE31" s="165"/>
      <c r="AF31" s="165"/>
    </row>
    <row r="32" spans="1:32" x14ac:dyDescent="0.25">
      <c r="A32" s="236"/>
      <c r="B32" s="235"/>
      <c r="C32" s="236" t="s">
        <v>139</v>
      </c>
      <c r="D32" s="2" t="s">
        <v>195</v>
      </c>
      <c r="E32" s="4"/>
      <c r="F32" s="4"/>
      <c r="G32" s="4"/>
      <c r="H32" s="4"/>
      <c r="I32" s="4"/>
      <c r="J32" s="4"/>
      <c r="K32" s="2"/>
      <c r="L32" s="2"/>
      <c r="M32" s="2"/>
      <c r="N32" s="165"/>
      <c r="O32" s="40"/>
      <c r="P32" s="40"/>
      <c r="Q32" s="165"/>
      <c r="R32" s="165"/>
      <c r="S32" s="165"/>
      <c r="T32" s="165"/>
      <c r="U32" s="40"/>
      <c r="V32" s="40"/>
      <c r="W32" s="165"/>
      <c r="X32" s="165"/>
      <c r="Y32" s="165"/>
      <c r="Z32" s="165"/>
      <c r="AA32" s="40"/>
      <c r="AB32" s="40"/>
      <c r="AC32" s="165"/>
      <c r="AD32" s="165"/>
      <c r="AE32" s="165"/>
      <c r="AF32" s="165"/>
    </row>
    <row r="33" spans="1:32" x14ac:dyDescent="0.25">
      <c r="A33" s="236"/>
      <c r="B33" s="235"/>
      <c r="C33" s="236" t="s">
        <v>139</v>
      </c>
      <c r="D33" s="2" t="s">
        <v>196</v>
      </c>
      <c r="E33" s="4"/>
      <c r="F33" s="4"/>
      <c r="G33" s="4"/>
      <c r="H33" s="4"/>
      <c r="I33" s="4"/>
      <c r="J33" s="4"/>
      <c r="K33" s="2"/>
      <c r="L33" s="2"/>
      <c r="M33" s="2"/>
      <c r="N33" s="165"/>
      <c r="O33" s="40"/>
      <c r="P33" s="40"/>
      <c r="Q33" s="165"/>
      <c r="R33" s="165"/>
      <c r="S33" s="165"/>
      <c r="T33" s="165"/>
      <c r="U33" s="40"/>
      <c r="V33" s="40"/>
      <c r="W33" s="165"/>
      <c r="X33" s="165"/>
      <c r="Y33" s="165"/>
      <c r="Z33" s="165"/>
      <c r="AA33" s="40"/>
      <c r="AB33" s="40"/>
      <c r="AC33" s="165"/>
      <c r="AD33" s="165"/>
      <c r="AE33" s="165"/>
      <c r="AF33" s="165"/>
    </row>
    <row r="34" spans="1:32" x14ac:dyDescent="0.25">
      <c r="A34" s="236">
        <v>7</v>
      </c>
      <c r="B34" s="235"/>
      <c r="C34" s="237" t="s">
        <v>167</v>
      </c>
      <c r="D34" s="12" t="s">
        <v>121</v>
      </c>
      <c r="E34" s="13" t="s">
        <v>122</v>
      </c>
      <c r="F34" s="4" t="s">
        <v>197</v>
      </c>
      <c r="G34" s="4" t="s">
        <v>842</v>
      </c>
      <c r="H34" s="4" t="s">
        <v>772</v>
      </c>
      <c r="I34" s="4"/>
      <c r="J34" s="2" t="s">
        <v>775</v>
      </c>
      <c r="K34" s="2" t="s">
        <v>154</v>
      </c>
      <c r="L34" s="2"/>
      <c r="M34" s="2" t="s">
        <v>198</v>
      </c>
      <c r="N34" s="165" t="s">
        <v>1215</v>
      </c>
      <c r="O34" s="40"/>
      <c r="P34" s="40"/>
      <c r="Q34" s="165" t="s">
        <v>1215</v>
      </c>
      <c r="R34" s="165"/>
      <c r="S34" s="165"/>
      <c r="T34" s="165"/>
      <c r="U34" s="40"/>
      <c r="V34" s="40"/>
      <c r="W34" s="165"/>
      <c r="X34" s="165" t="s">
        <v>1215</v>
      </c>
      <c r="Y34" s="165"/>
      <c r="Z34" s="165"/>
      <c r="AA34" s="40"/>
      <c r="AB34" s="40"/>
      <c r="AC34" s="165">
        <v>4</v>
      </c>
      <c r="AD34" s="165"/>
      <c r="AE34" s="165">
        <v>54</v>
      </c>
      <c r="AF34" s="165">
        <v>3</v>
      </c>
    </row>
    <row r="35" spans="1:32" x14ac:dyDescent="0.25">
      <c r="A35" s="236"/>
      <c r="B35" s="235"/>
      <c r="C35" s="236" t="s">
        <v>137</v>
      </c>
      <c r="D35" s="2" t="s">
        <v>199</v>
      </c>
      <c r="E35" s="4"/>
      <c r="F35" s="4"/>
      <c r="G35" s="4"/>
      <c r="H35" s="4"/>
      <c r="I35" s="4"/>
      <c r="J35" s="4"/>
      <c r="K35" s="2"/>
      <c r="L35" s="2"/>
      <c r="M35" s="2"/>
      <c r="N35" s="165"/>
      <c r="O35" s="40"/>
      <c r="P35" s="40"/>
      <c r="Q35" s="165"/>
      <c r="R35" s="165"/>
      <c r="S35" s="165"/>
      <c r="T35" s="165"/>
      <c r="U35" s="40"/>
      <c r="V35" s="40"/>
      <c r="W35" s="165"/>
      <c r="X35" s="165"/>
      <c r="Y35" s="165"/>
      <c r="Z35" s="165"/>
      <c r="AA35" s="40"/>
      <c r="AB35" s="40"/>
      <c r="AC35" s="165"/>
      <c r="AD35" s="165"/>
      <c r="AE35" s="165"/>
      <c r="AF35" s="165"/>
    </row>
    <row r="36" spans="1:32" x14ac:dyDescent="0.25">
      <c r="A36" s="236"/>
      <c r="B36" s="235"/>
      <c r="C36" s="236" t="s">
        <v>139</v>
      </c>
      <c r="D36" s="2" t="s">
        <v>200</v>
      </c>
      <c r="E36" s="4"/>
      <c r="F36" s="4"/>
      <c r="G36" s="4"/>
      <c r="H36" s="4"/>
      <c r="I36" s="4"/>
      <c r="J36" s="4"/>
      <c r="K36" s="2"/>
      <c r="L36" s="2"/>
      <c r="M36" s="2"/>
      <c r="N36" s="165"/>
      <c r="O36" s="40"/>
      <c r="P36" s="40"/>
      <c r="Q36" s="165"/>
      <c r="R36" s="165"/>
      <c r="S36" s="165"/>
      <c r="T36" s="165"/>
      <c r="U36" s="40"/>
      <c r="V36" s="40"/>
      <c r="W36" s="165"/>
      <c r="X36" s="165"/>
      <c r="Y36" s="165"/>
      <c r="Z36" s="165"/>
      <c r="AA36" s="40"/>
      <c r="AB36" s="40"/>
      <c r="AC36" s="165"/>
      <c r="AD36" s="165"/>
      <c r="AE36" s="165"/>
      <c r="AF36" s="165"/>
    </row>
    <row r="37" spans="1:32" x14ac:dyDescent="0.25">
      <c r="A37" s="236"/>
      <c r="B37" s="235"/>
      <c r="C37" s="236" t="s">
        <v>139</v>
      </c>
      <c r="D37" s="2" t="s">
        <v>201</v>
      </c>
      <c r="E37" s="4"/>
      <c r="F37" s="4"/>
      <c r="G37" s="4"/>
      <c r="H37" s="4"/>
      <c r="I37" s="4"/>
      <c r="J37" s="4"/>
      <c r="K37" s="2"/>
      <c r="L37" s="2"/>
      <c r="M37" s="2"/>
      <c r="N37" s="165"/>
      <c r="O37" s="40"/>
      <c r="P37" s="40"/>
      <c r="Q37" s="165"/>
      <c r="R37" s="165"/>
      <c r="S37" s="165"/>
      <c r="T37" s="165"/>
      <c r="U37" s="40"/>
      <c r="V37" s="40"/>
      <c r="W37" s="165"/>
      <c r="X37" s="165"/>
      <c r="Y37" s="165"/>
      <c r="Z37" s="165"/>
      <c r="AA37" s="40"/>
      <c r="AB37" s="40"/>
      <c r="AC37" s="165"/>
      <c r="AD37" s="165"/>
      <c r="AE37" s="165"/>
      <c r="AF37" s="165"/>
    </row>
    <row r="38" spans="1:32" x14ac:dyDescent="0.25">
      <c r="A38" s="236">
        <v>8</v>
      </c>
      <c r="B38" s="235"/>
      <c r="C38" s="237" t="s">
        <v>167</v>
      </c>
      <c r="D38" s="12" t="s">
        <v>202</v>
      </c>
      <c r="E38" s="4" t="s">
        <v>551</v>
      </c>
      <c r="F38" s="4" t="s">
        <v>203</v>
      </c>
      <c r="G38" s="4" t="s">
        <v>786</v>
      </c>
      <c r="H38" s="4" t="s">
        <v>772</v>
      </c>
      <c r="I38" s="4" t="s">
        <v>2287</v>
      </c>
      <c r="J38" s="2" t="s">
        <v>775</v>
      </c>
      <c r="K38" s="2" t="s">
        <v>204</v>
      </c>
      <c r="L38" s="2" t="s">
        <v>205</v>
      </c>
      <c r="M38" s="2"/>
      <c r="N38" s="165" t="s">
        <v>1215</v>
      </c>
      <c r="O38" s="40"/>
      <c r="P38" s="40"/>
      <c r="Q38" s="165" t="s">
        <v>1215</v>
      </c>
      <c r="R38" s="165"/>
      <c r="S38" s="165"/>
      <c r="T38" s="165"/>
      <c r="U38" s="40"/>
      <c r="V38" s="40"/>
      <c r="W38" s="165"/>
      <c r="X38" s="165" t="s">
        <v>1215</v>
      </c>
      <c r="Y38" s="165"/>
      <c r="Z38" s="165"/>
      <c r="AA38" s="40"/>
      <c r="AB38" s="40"/>
      <c r="AC38" s="165">
        <v>4</v>
      </c>
      <c r="AD38" s="165"/>
      <c r="AE38" s="165">
        <v>67</v>
      </c>
      <c r="AF38" s="165">
        <v>4</v>
      </c>
    </row>
    <row r="39" spans="1:32" x14ac:dyDescent="0.25">
      <c r="A39" s="236"/>
      <c r="B39" s="235"/>
      <c r="C39" s="236" t="s">
        <v>137</v>
      </c>
      <c r="D39" s="2" t="s">
        <v>206</v>
      </c>
      <c r="E39" s="4"/>
      <c r="F39" s="4"/>
      <c r="G39" s="4"/>
      <c r="H39" s="4"/>
      <c r="I39" s="4"/>
      <c r="J39" s="4"/>
      <c r="K39" s="2"/>
      <c r="L39" s="2"/>
      <c r="M39" s="2"/>
      <c r="N39" s="165"/>
      <c r="O39" s="40"/>
      <c r="P39" s="40"/>
      <c r="Q39" s="165"/>
      <c r="R39" s="165"/>
      <c r="S39" s="165"/>
      <c r="T39" s="165"/>
      <c r="U39" s="40"/>
      <c r="V39" s="40"/>
      <c r="W39" s="165"/>
      <c r="X39" s="165"/>
      <c r="Y39" s="165"/>
      <c r="Z39" s="165"/>
      <c r="AA39" s="40"/>
      <c r="AB39" s="40"/>
      <c r="AC39" s="165"/>
      <c r="AD39" s="165"/>
      <c r="AE39" s="165"/>
      <c r="AF39" s="165"/>
    </row>
    <row r="40" spans="1:32" x14ac:dyDescent="0.25">
      <c r="A40" s="236"/>
      <c r="B40" s="235"/>
      <c r="C40" s="236" t="s">
        <v>139</v>
      </c>
      <c r="D40" s="2" t="s">
        <v>207</v>
      </c>
      <c r="E40" s="2"/>
      <c r="F40" s="2"/>
      <c r="G40" s="2"/>
      <c r="H40" s="2"/>
      <c r="I40" s="2"/>
      <c r="J40" s="2"/>
      <c r="K40" s="2"/>
      <c r="L40" s="2"/>
      <c r="M40" s="2"/>
      <c r="N40" s="165"/>
      <c r="O40" s="40"/>
      <c r="P40" s="40"/>
      <c r="Q40" s="165"/>
      <c r="R40" s="165"/>
      <c r="S40" s="165"/>
      <c r="T40" s="165"/>
      <c r="U40" s="40"/>
      <c r="V40" s="40"/>
      <c r="W40" s="165"/>
      <c r="X40" s="165"/>
      <c r="Y40" s="165"/>
      <c r="Z40" s="165"/>
      <c r="AA40" s="40"/>
      <c r="AB40" s="40"/>
      <c r="AC40" s="165"/>
      <c r="AD40" s="165"/>
      <c r="AE40" s="165"/>
      <c r="AF40" s="165"/>
    </row>
    <row r="41" spans="1:32" x14ac:dyDescent="0.25">
      <c r="A41" s="236"/>
      <c r="B41" s="235"/>
      <c r="C41" s="236" t="s">
        <v>139</v>
      </c>
      <c r="D41" s="2" t="s">
        <v>208</v>
      </c>
      <c r="E41" s="2"/>
      <c r="F41" s="2"/>
      <c r="G41" s="2"/>
      <c r="H41" s="2"/>
      <c r="I41" s="2"/>
      <c r="J41" s="2"/>
      <c r="K41" s="2"/>
      <c r="L41" s="2"/>
      <c r="M41" s="2"/>
      <c r="N41" s="165"/>
      <c r="O41" s="40"/>
      <c r="P41" s="40"/>
      <c r="Q41" s="165"/>
      <c r="R41" s="165"/>
      <c r="S41" s="165"/>
      <c r="T41" s="165"/>
      <c r="U41" s="40"/>
      <c r="V41" s="40"/>
      <c r="W41" s="165"/>
      <c r="X41" s="165"/>
      <c r="Y41" s="165"/>
      <c r="Z41" s="165"/>
      <c r="AA41" s="40"/>
      <c r="AB41" s="40"/>
      <c r="AC41" s="165"/>
      <c r="AD41" s="165"/>
      <c r="AE41" s="165"/>
      <c r="AF41" s="165"/>
    </row>
    <row r="42" spans="1:32" x14ac:dyDescent="0.25">
      <c r="A42" s="236">
        <v>9</v>
      </c>
      <c r="B42" s="235"/>
      <c r="C42" s="237" t="s">
        <v>167</v>
      </c>
      <c r="D42" s="12" t="s">
        <v>273</v>
      </c>
      <c r="E42" s="13" t="s">
        <v>274</v>
      </c>
      <c r="F42" s="4" t="s">
        <v>307</v>
      </c>
      <c r="G42" s="4" t="s">
        <v>843</v>
      </c>
      <c r="H42" s="4" t="s">
        <v>772</v>
      </c>
      <c r="I42" s="4"/>
      <c r="J42" s="2" t="s">
        <v>775</v>
      </c>
      <c r="K42" s="2" t="s">
        <v>308</v>
      </c>
      <c r="L42" s="2" t="s">
        <v>104</v>
      </c>
      <c r="M42" s="2"/>
      <c r="N42" s="165" t="s">
        <v>1215</v>
      </c>
      <c r="O42" s="40"/>
      <c r="P42" s="40"/>
      <c r="Q42" s="165" t="s">
        <v>1215</v>
      </c>
      <c r="R42" s="165"/>
      <c r="S42" s="165"/>
      <c r="T42" s="165"/>
      <c r="U42" s="40"/>
      <c r="V42" s="40"/>
      <c r="W42" s="165"/>
      <c r="X42" s="165" t="s">
        <v>1215</v>
      </c>
      <c r="Y42" s="165"/>
      <c r="Z42" s="165"/>
      <c r="AA42" s="40"/>
      <c r="AB42" s="40"/>
      <c r="AC42" s="165">
        <v>4</v>
      </c>
      <c r="AD42" s="165"/>
      <c r="AE42" s="165">
        <v>54</v>
      </c>
      <c r="AF42" s="165">
        <v>5</v>
      </c>
    </row>
    <row r="43" spans="1:32" x14ac:dyDescent="0.25">
      <c r="A43" s="236"/>
      <c r="B43" s="235"/>
      <c r="C43" s="236" t="s">
        <v>310</v>
      </c>
      <c r="D43" s="2" t="s">
        <v>311</v>
      </c>
      <c r="E43" s="4"/>
      <c r="F43" s="4"/>
      <c r="G43" s="4"/>
      <c r="H43" s="4"/>
      <c r="I43" s="4"/>
      <c r="J43" s="4"/>
      <c r="K43" s="2"/>
      <c r="L43" s="2"/>
      <c r="M43" s="2"/>
      <c r="N43" s="165"/>
      <c r="O43" s="40"/>
      <c r="P43" s="40"/>
      <c r="Q43" s="165"/>
      <c r="R43" s="165"/>
      <c r="S43" s="165"/>
      <c r="T43" s="165"/>
      <c r="U43" s="40"/>
      <c r="V43" s="40"/>
      <c r="W43" s="165"/>
      <c r="X43" s="165"/>
      <c r="Y43" s="165"/>
      <c r="Z43" s="165"/>
      <c r="AA43" s="40"/>
      <c r="AB43" s="40"/>
      <c r="AC43" s="165"/>
      <c r="AD43" s="165"/>
      <c r="AE43" s="165"/>
      <c r="AF43" s="165"/>
    </row>
    <row r="44" spans="1:32" x14ac:dyDescent="0.25">
      <c r="A44" s="236"/>
      <c r="B44" s="235"/>
      <c r="C44" s="236" t="s">
        <v>312</v>
      </c>
      <c r="D44" s="2" t="s">
        <v>313</v>
      </c>
      <c r="E44" s="4"/>
      <c r="F44" s="4"/>
      <c r="G44" s="4"/>
      <c r="H44" s="4"/>
      <c r="I44" s="4"/>
      <c r="J44" s="4"/>
      <c r="K44" s="2"/>
      <c r="L44" s="2"/>
      <c r="M44" s="2"/>
      <c r="N44" s="165"/>
      <c r="O44" s="40"/>
      <c r="P44" s="40"/>
      <c r="Q44" s="165"/>
      <c r="R44" s="165"/>
      <c r="S44" s="165"/>
      <c r="T44" s="165"/>
      <c r="U44" s="40"/>
      <c r="V44" s="40"/>
      <c r="W44" s="165"/>
      <c r="X44" s="165"/>
      <c r="Y44" s="165"/>
      <c r="Z44" s="165"/>
      <c r="AA44" s="40"/>
      <c r="AB44" s="40"/>
      <c r="AC44" s="165"/>
      <c r="AD44" s="165"/>
      <c r="AE44" s="165"/>
      <c r="AF44" s="165"/>
    </row>
    <row r="45" spans="1:32" x14ac:dyDescent="0.25">
      <c r="A45" s="236"/>
      <c r="B45" s="235"/>
      <c r="C45" s="237" t="s">
        <v>314</v>
      </c>
      <c r="D45" s="2" t="s">
        <v>309</v>
      </c>
      <c r="E45" s="4"/>
      <c r="F45" s="4"/>
      <c r="G45" s="4"/>
      <c r="H45" s="4"/>
      <c r="I45" s="4"/>
      <c r="J45" s="4"/>
      <c r="K45" s="2"/>
      <c r="L45" s="2"/>
      <c r="M45" s="2"/>
      <c r="N45" s="165"/>
      <c r="O45" s="40"/>
      <c r="P45" s="40"/>
      <c r="Q45" s="165"/>
      <c r="R45" s="165"/>
      <c r="S45" s="165"/>
      <c r="T45" s="165"/>
      <c r="U45" s="40"/>
      <c r="V45" s="40"/>
      <c r="W45" s="165"/>
      <c r="X45" s="165"/>
      <c r="Y45" s="165"/>
      <c r="Z45" s="165"/>
      <c r="AA45" s="40"/>
      <c r="AB45" s="40"/>
      <c r="AC45" s="165"/>
      <c r="AD45" s="165"/>
      <c r="AE45" s="165"/>
      <c r="AF45" s="165"/>
    </row>
    <row r="46" spans="1:32" x14ac:dyDescent="0.25">
      <c r="A46" s="236">
        <v>10</v>
      </c>
      <c r="B46" s="235"/>
      <c r="C46" s="237" t="s">
        <v>167</v>
      </c>
      <c r="D46" s="12" t="s">
        <v>275</v>
      </c>
      <c r="E46" s="4" t="s">
        <v>276</v>
      </c>
      <c r="F46" s="4" t="s">
        <v>315</v>
      </c>
      <c r="G46" s="4" t="s">
        <v>844</v>
      </c>
      <c r="H46" s="4" t="s">
        <v>772</v>
      </c>
      <c r="I46" s="4"/>
      <c r="J46" s="2" t="s">
        <v>775</v>
      </c>
      <c r="K46" s="2" t="s">
        <v>316</v>
      </c>
      <c r="L46" s="2" t="s">
        <v>317</v>
      </c>
      <c r="M46" s="2"/>
      <c r="N46" s="165" t="s">
        <v>1215</v>
      </c>
      <c r="O46" s="40"/>
      <c r="P46" s="40"/>
      <c r="Q46" s="165" t="s">
        <v>1215</v>
      </c>
      <c r="R46" s="165"/>
      <c r="S46" s="165"/>
      <c r="T46" s="165"/>
      <c r="U46" s="40"/>
      <c r="V46" s="40"/>
      <c r="W46" s="165"/>
      <c r="X46" s="165" t="s">
        <v>1215</v>
      </c>
      <c r="Y46" s="165"/>
      <c r="Z46" s="165"/>
      <c r="AA46" s="40"/>
      <c r="AB46" s="40"/>
      <c r="AC46" s="165">
        <v>4</v>
      </c>
      <c r="AD46" s="165"/>
      <c r="AE46" s="165">
        <v>54</v>
      </c>
      <c r="AF46" s="165">
        <v>2</v>
      </c>
    </row>
    <row r="47" spans="1:32" x14ac:dyDescent="0.25">
      <c r="A47" s="236"/>
      <c r="B47" s="235"/>
      <c r="C47" s="236" t="s">
        <v>137</v>
      </c>
      <c r="D47" s="2" t="s">
        <v>318</v>
      </c>
      <c r="E47" s="4"/>
      <c r="F47" s="4"/>
      <c r="G47" s="4"/>
      <c r="H47" s="4"/>
      <c r="I47" s="4"/>
      <c r="J47" s="4"/>
      <c r="K47" s="2"/>
      <c r="L47" s="2"/>
      <c r="M47" s="2"/>
      <c r="N47" s="165"/>
      <c r="O47" s="40"/>
      <c r="P47" s="40"/>
      <c r="Q47" s="165"/>
      <c r="R47" s="165"/>
      <c r="S47" s="165"/>
      <c r="T47" s="165"/>
      <c r="U47" s="40"/>
      <c r="V47" s="40"/>
      <c r="W47" s="165"/>
      <c r="X47" s="165"/>
      <c r="Y47" s="165"/>
      <c r="Z47" s="165"/>
      <c r="AA47" s="40"/>
      <c r="AB47" s="40"/>
      <c r="AC47" s="165"/>
      <c r="AD47" s="165"/>
      <c r="AE47" s="165"/>
      <c r="AF47" s="165"/>
    </row>
    <row r="48" spans="1:32" x14ac:dyDescent="0.25">
      <c r="A48" s="236"/>
      <c r="B48" s="235"/>
      <c r="C48" s="236" t="s">
        <v>314</v>
      </c>
      <c r="D48" s="2" t="s">
        <v>319</v>
      </c>
      <c r="E48" s="4"/>
      <c r="F48" s="4"/>
      <c r="G48" s="4"/>
      <c r="H48" s="4"/>
      <c r="I48" s="4"/>
      <c r="J48" s="4"/>
      <c r="K48" s="2"/>
      <c r="L48" s="2"/>
      <c r="M48" s="2"/>
      <c r="N48" s="165"/>
      <c r="O48" s="40"/>
      <c r="P48" s="40"/>
      <c r="Q48" s="165"/>
      <c r="R48" s="165"/>
      <c r="S48" s="165"/>
      <c r="T48" s="165"/>
      <c r="U48" s="40"/>
      <c r="V48" s="40"/>
      <c r="W48" s="165"/>
      <c r="X48" s="165"/>
      <c r="Y48" s="165"/>
      <c r="Z48" s="165"/>
      <c r="AA48" s="40"/>
      <c r="AB48" s="40"/>
      <c r="AC48" s="165"/>
      <c r="AD48" s="165"/>
      <c r="AE48" s="165"/>
      <c r="AF48" s="165"/>
    </row>
    <row r="49" spans="1:32" x14ac:dyDescent="0.25">
      <c r="A49" s="236"/>
      <c r="B49" s="235"/>
      <c r="C49" s="236" t="s">
        <v>314</v>
      </c>
      <c r="D49" s="2" t="s">
        <v>320</v>
      </c>
      <c r="E49" s="4"/>
      <c r="F49" s="4"/>
      <c r="G49" s="4"/>
      <c r="H49" s="4"/>
      <c r="I49" s="4"/>
      <c r="J49" s="4"/>
      <c r="K49" s="2"/>
      <c r="L49" s="2"/>
      <c r="M49" s="2"/>
      <c r="N49" s="165"/>
      <c r="O49" s="40"/>
      <c r="P49" s="40"/>
      <c r="Q49" s="165"/>
      <c r="R49" s="165"/>
      <c r="S49" s="165"/>
      <c r="T49" s="165"/>
      <c r="U49" s="40"/>
      <c r="V49" s="40"/>
      <c r="W49" s="165"/>
      <c r="X49" s="165"/>
      <c r="Y49" s="165"/>
      <c r="Z49" s="165"/>
      <c r="AA49" s="40"/>
      <c r="AB49" s="40"/>
      <c r="AC49" s="165"/>
      <c r="AD49" s="165"/>
      <c r="AE49" s="165"/>
      <c r="AF49" s="165"/>
    </row>
    <row r="50" spans="1:32" x14ac:dyDescent="0.25">
      <c r="A50" s="236">
        <v>11</v>
      </c>
      <c r="B50" s="235"/>
      <c r="C50" s="237" t="s">
        <v>167</v>
      </c>
      <c r="D50" s="12" t="s">
        <v>288</v>
      </c>
      <c r="E50" s="4"/>
      <c r="F50" s="4" t="s">
        <v>321</v>
      </c>
      <c r="G50" s="4" t="s">
        <v>845</v>
      </c>
      <c r="H50" s="4" t="s">
        <v>772</v>
      </c>
      <c r="I50" s="4" t="s">
        <v>2271</v>
      </c>
      <c r="J50" s="2" t="s">
        <v>775</v>
      </c>
      <c r="K50" s="2" t="s">
        <v>322</v>
      </c>
      <c r="L50" s="2" t="s">
        <v>323</v>
      </c>
      <c r="M50" s="2"/>
      <c r="N50" s="165" t="s">
        <v>1215</v>
      </c>
      <c r="O50" s="40"/>
      <c r="P50" s="40"/>
      <c r="Q50" s="165" t="s">
        <v>1215</v>
      </c>
      <c r="R50" s="165"/>
      <c r="S50" s="165"/>
      <c r="T50" s="165"/>
      <c r="U50" s="40"/>
      <c r="V50" s="40"/>
      <c r="W50" s="165"/>
      <c r="X50" s="165" t="s">
        <v>1215</v>
      </c>
      <c r="Y50" s="165"/>
      <c r="Z50" s="165"/>
      <c r="AA50" s="40"/>
      <c r="AB50" s="40"/>
      <c r="AC50" s="165">
        <v>4</v>
      </c>
      <c r="AD50" s="165"/>
      <c r="AE50" s="165">
        <v>28</v>
      </c>
      <c r="AF50" s="165">
        <v>3</v>
      </c>
    </row>
    <row r="51" spans="1:32" x14ac:dyDescent="0.25">
      <c r="A51" s="236"/>
      <c r="B51" s="235"/>
      <c r="C51" s="236" t="s">
        <v>137</v>
      </c>
      <c r="D51" s="2" t="s">
        <v>324</v>
      </c>
      <c r="E51" s="4"/>
      <c r="F51" s="4"/>
      <c r="G51" s="4"/>
      <c r="H51" s="4"/>
      <c r="I51" s="4"/>
      <c r="J51" s="4"/>
      <c r="K51" s="2"/>
      <c r="L51" s="2"/>
      <c r="M51" s="2"/>
      <c r="N51" s="165"/>
      <c r="O51" s="40"/>
      <c r="P51" s="40"/>
      <c r="Q51" s="165"/>
      <c r="R51" s="165"/>
      <c r="S51" s="165"/>
      <c r="T51" s="165"/>
      <c r="U51" s="40"/>
      <c r="V51" s="40"/>
      <c r="W51" s="165"/>
      <c r="X51" s="165"/>
      <c r="Y51" s="165"/>
      <c r="Z51" s="165"/>
      <c r="AA51" s="40"/>
      <c r="AB51" s="40"/>
      <c r="AC51" s="165"/>
      <c r="AD51" s="165"/>
      <c r="AE51" s="165"/>
      <c r="AF51" s="165"/>
    </row>
    <row r="52" spans="1:32" x14ac:dyDescent="0.25">
      <c r="A52" s="236"/>
      <c r="B52" s="235"/>
      <c r="C52" s="236" t="s">
        <v>314</v>
      </c>
      <c r="D52" s="2" t="s">
        <v>325</v>
      </c>
      <c r="E52" s="4"/>
      <c r="F52" s="4"/>
      <c r="G52" s="4"/>
      <c r="H52" s="4"/>
      <c r="I52" s="4"/>
      <c r="J52" s="4"/>
      <c r="K52" s="2"/>
      <c r="L52" s="2"/>
      <c r="M52" s="2"/>
      <c r="N52" s="165"/>
      <c r="O52" s="40"/>
      <c r="P52" s="40"/>
      <c r="Q52" s="165"/>
      <c r="R52" s="165"/>
      <c r="S52" s="165"/>
      <c r="T52" s="165"/>
      <c r="U52" s="40"/>
      <c r="V52" s="40"/>
      <c r="W52" s="165"/>
      <c r="X52" s="165"/>
      <c r="Y52" s="165"/>
      <c r="Z52" s="165"/>
      <c r="AA52" s="40"/>
      <c r="AB52" s="40"/>
      <c r="AC52" s="165"/>
      <c r="AD52" s="165"/>
      <c r="AE52" s="165"/>
      <c r="AF52" s="165"/>
    </row>
    <row r="53" spans="1:32" x14ac:dyDescent="0.25">
      <c r="A53" s="236"/>
      <c r="B53" s="235"/>
      <c r="C53" s="236" t="s">
        <v>314</v>
      </c>
      <c r="D53" s="2" t="s">
        <v>326</v>
      </c>
      <c r="E53" s="4"/>
      <c r="F53" s="4"/>
      <c r="G53" s="4"/>
      <c r="H53" s="4"/>
      <c r="I53" s="4"/>
      <c r="J53" s="4"/>
      <c r="K53" s="2"/>
      <c r="L53" s="2"/>
      <c r="M53" s="2"/>
      <c r="N53" s="165"/>
      <c r="O53" s="40"/>
      <c r="P53" s="40"/>
      <c r="Q53" s="165"/>
      <c r="R53" s="165"/>
      <c r="S53" s="165"/>
      <c r="T53" s="165"/>
      <c r="U53" s="40"/>
      <c r="V53" s="40"/>
      <c r="W53" s="165"/>
      <c r="X53" s="165"/>
      <c r="Y53" s="165"/>
      <c r="Z53" s="165"/>
      <c r="AA53" s="40"/>
      <c r="AB53" s="40"/>
      <c r="AC53" s="165"/>
      <c r="AD53" s="165"/>
      <c r="AE53" s="165"/>
      <c r="AF53" s="165"/>
    </row>
    <row r="54" spans="1:32" x14ac:dyDescent="0.25">
      <c r="A54" s="236">
        <v>12</v>
      </c>
      <c r="B54" s="235"/>
      <c r="C54" s="237" t="s">
        <v>167</v>
      </c>
      <c r="D54" s="12" t="s">
        <v>289</v>
      </c>
      <c r="E54" s="4"/>
      <c r="F54" s="4" t="s">
        <v>327</v>
      </c>
      <c r="G54" s="4" t="s">
        <v>846</v>
      </c>
      <c r="H54" s="4" t="s">
        <v>778</v>
      </c>
      <c r="I54" s="4" t="s">
        <v>2271</v>
      </c>
      <c r="J54" s="2" t="s">
        <v>775</v>
      </c>
      <c r="K54" s="2" t="s">
        <v>322</v>
      </c>
      <c r="L54" s="2" t="s">
        <v>328</v>
      </c>
      <c r="M54" s="2"/>
      <c r="N54" s="165" t="s">
        <v>1215</v>
      </c>
      <c r="O54" s="40"/>
      <c r="P54" s="40"/>
      <c r="Q54" s="165" t="s">
        <v>1215</v>
      </c>
      <c r="R54" s="165"/>
      <c r="S54" s="165"/>
      <c r="T54" s="165"/>
      <c r="U54" s="40"/>
      <c r="V54" s="40"/>
      <c r="W54" s="165"/>
      <c r="X54" s="165" t="s">
        <v>1215</v>
      </c>
      <c r="Y54" s="165"/>
      <c r="Z54" s="165"/>
      <c r="AA54" s="40"/>
      <c r="AB54" s="40"/>
      <c r="AC54" s="165">
        <v>4</v>
      </c>
      <c r="AD54" s="165"/>
      <c r="AE54" s="165">
        <v>67</v>
      </c>
      <c r="AF54" s="165">
        <v>3</v>
      </c>
    </row>
    <row r="55" spans="1:32" x14ac:dyDescent="0.25">
      <c r="A55" s="236"/>
      <c r="B55" s="235"/>
      <c r="C55" s="236" t="s">
        <v>137</v>
      </c>
      <c r="D55" s="2" t="s">
        <v>329</v>
      </c>
      <c r="E55" s="4"/>
      <c r="F55" s="4"/>
      <c r="G55" s="4"/>
      <c r="H55" s="4"/>
      <c r="I55" s="4"/>
      <c r="J55" s="4"/>
      <c r="K55" s="2"/>
      <c r="L55" s="2"/>
      <c r="M55" s="2"/>
      <c r="N55" s="165"/>
      <c r="O55" s="40"/>
      <c r="P55" s="40"/>
      <c r="Q55" s="165"/>
      <c r="R55" s="165"/>
      <c r="S55" s="165"/>
      <c r="T55" s="165"/>
      <c r="U55" s="40"/>
      <c r="V55" s="40"/>
      <c r="W55" s="165"/>
      <c r="X55" s="165"/>
      <c r="Y55" s="165"/>
      <c r="Z55" s="165"/>
      <c r="AA55" s="40"/>
      <c r="AB55" s="40"/>
      <c r="AC55" s="165"/>
      <c r="AD55" s="165"/>
      <c r="AE55" s="165"/>
      <c r="AF55" s="165"/>
    </row>
    <row r="56" spans="1:32" x14ac:dyDescent="0.25">
      <c r="A56" s="236"/>
      <c r="B56" s="235"/>
      <c r="C56" s="236" t="s">
        <v>314</v>
      </c>
      <c r="D56" s="2" t="s">
        <v>330</v>
      </c>
      <c r="E56" s="4"/>
      <c r="F56" s="4"/>
      <c r="G56" s="4"/>
      <c r="H56" s="4"/>
      <c r="I56" s="4"/>
      <c r="J56" s="4"/>
      <c r="K56" s="2"/>
      <c r="L56" s="2"/>
      <c r="M56" s="2"/>
      <c r="N56" s="165"/>
      <c r="O56" s="40"/>
      <c r="P56" s="40"/>
      <c r="Q56" s="165"/>
      <c r="R56" s="165"/>
      <c r="S56" s="165"/>
      <c r="T56" s="165"/>
      <c r="U56" s="40"/>
      <c r="V56" s="40"/>
      <c r="W56" s="165"/>
      <c r="X56" s="165"/>
      <c r="Y56" s="165"/>
      <c r="Z56" s="165"/>
      <c r="AA56" s="40"/>
      <c r="AB56" s="40"/>
      <c r="AC56" s="165"/>
      <c r="AD56" s="165"/>
      <c r="AE56" s="165"/>
      <c r="AF56" s="165"/>
    </row>
    <row r="57" spans="1:32" x14ac:dyDescent="0.25">
      <c r="A57" s="236"/>
      <c r="B57" s="235"/>
      <c r="C57" s="236" t="s">
        <v>314</v>
      </c>
      <c r="D57" s="2" t="s">
        <v>331</v>
      </c>
      <c r="E57" s="4"/>
      <c r="F57" s="4"/>
      <c r="G57" s="4"/>
      <c r="H57" s="4"/>
      <c r="I57" s="4"/>
      <c r="J57" s="4"/>
      <c r="K57" s="2"/>
      <c r="L57" s="2"/>
      <c r="M57" s="2"/>
      <c r="N57" s="165"/>
      <c r="O57" s="40"/>
      <c r="P57" s="40"/>
      <c r="Q57" s="165"/>
      <c r="R57" s="165"/>
      <c r="S57" s="165"/>
      <c r="T57" s="165"/>
      <c r="U57" s="40"/>
      <c r="V57" s="40"/>
      <c r="W57" s="165"/>
      <c r="X57" s="165"/>
      <c r="Y57" s="165"/>
      <c r="Z57" s="165"/>
      <c r="AA57" s="40"/>
      <c r="AB57" s="40"/>
      <c r="AC57" s="165"/>
      <c r="AD57" s="165"/>
      <c r="AE57" s="165"/>
      <c r="AF57" s="165"/>
    </row>
    <row r="58" spans="1:32" x14ac:dyDescent="0.25">
      <c r="A58" s="236">
        <v>13</v>
      </c>
      <c r="B58" s="235"/>
      <c r="C58" s="237" t="s">
        <v>167</v>
      </c>
      <c r="D58" s="12" t="s">
        <v>282</v>
      </c>
      <c r="E58" s="13" t="s">
        <v>283</v>
      </c>
      <c r="F58" s="4" t="s">
        <v>332</v>
      </c>
      <c r="G58" s="4" t="s">
        <v>847</v>
      </c>
      <c r="H58" s="4" t="s">
        <v>772</v>
      </c>
      <c r="I58" s="4"/>
      <c r="J58" s="2" t="s">
        <v>775</v>
      </c>
      <c r="K58" s="2" t="s">
        <v>333</v>
      </c>
      <c r="L58" s="2" t="s">
        <v>187</v>
      </c>
      <c r="M58" s="2"/>
      <c r="N58" s="165" t="s">
        <v>1215</v>
      </c>
      <c r="O58" s="40"/>
      <c r="P58" s="40"/>
      <c r="Q58" s="165" t="s">
        <v>1215</v>
      </c>
      <c r="R58" s="165"/>
      <c r="S58" s="165"/>
      <c r="T58" s="165"/>
      <c r="U58" s="40"/>
      <c r="V58" s="40"/>
      <c r="W58" s="165"/>
      <c r="X58" s="165" t="s">
        <v>1215</v>
      </c>
      <c r="Y58" s="165"/>
      <c r="Z58" s="165"/>
      <c r="AA58" s="40"/>
      <c r="AB58" s="40"/>
      <c r="AC58" s="165">
        <v>3</v>
      </c>
      <c r="AD58" s="165"/>
      <c r="AE58" s="165">
        <v>54</v>
      </c>
      <c r="AF58" s="165">
        <v>5</v>
      </c>
    </row>
    <row r="59" spans="1:32" x14ac:dyDescent="0.25">
      <c r="A59" s="236"/>
      <c r="B59" s="235"/>
      <c r="C59" s="236" t="s">
        <v>239</v>
      </c>
      <c r="D59" s="2" t="s">
        <v>334</v>
      </c>
      <c r="E59" s="4"/>
      <c r="F59" s="4"/>
      <c r="G59" s="4"/>
      <c r="H59" s="4"/>
      <c r="I59" s="4"/>
      <c r="J59" s="4"/>
      <c r="K59" s="2"/>
      <c r="L59" s="2"/>
      <c r="M59" s="2"/>
      <c r="N59" s="165"/>
      <c r="O59" s="40"/>
      <c r="P59" s="40"/>
      <c r="Q59" s="165"/>
      <c r="R59" s="165"/>
      <c r="S59" s="165"/>
      <c r="T59" s="165"/>
      <c r="U59" s="40"/>
      <c r="V59" s="40"/>
      <c r="W59" s="165"/>
      <c r="X59" s="165"/>
      <c r="Y59" s="165"/>
      <c r="Z59" s="165"/>
      <c r="AA59" s="40"/>
      <c r="AB59" s="40"/>
      <c r="AC59" s="165"/>
      <c r="AD59" s="165"/>
      <c r="AE59" s="165"/>
      <c r="AF59" s="165"/>
    </row>
    <row r="60" spans="1:32" x14ac:dyDescent="0.25">
      <c r="A60" s="236"/>
      <c r="B60" s="235"/>
      <c r="C60" s="236" t="s">
        <v>335</v>
      </c>
      <c r="D60" s="2" t="s">
        <v>336</v>
      </c>
      <c r="E60" s="4"/>
      <c r="F60" s="4"/>
      <c r="G60" s="4"/>
      <c r="H60" s="4"/>
      <c r="I60" s="4"/>
      <c r="J60" s="4"/>
      <c r="K60" s="2"/>
      <c r="L60" s="2"/>
      <c r="M60" s="2"/>
      <c r="N60" s="165"/>
      <c r="O60" s="40"/>
      <c r="P60" s="40"/>
      <c r="Q60" s="165"/>
      <c r="R60" s="165"/>
      <c r="S60" s="165"/>
      <c r="T60" s="165"/>
      <c r="U60" s="40"/>
      <c r="V60" s="40"/>
      <c r="W60" s="165"/>
      <c r="X60" s="165"/>
      <c r="Y60" s="165"/>
      <c r="Z60" s="165"/>
      <c r="AA60" s="40"/>
      <c r="AB60" s="40"/>
      <c r="AC60" s="165"/>
      <c r="AD60" s="165"/>
      <c r="AE60" s="165"/>
      <c r="AF60" s="165"/>
    </row>
    <row r="61" spans="1:32" x14ac:dyDescent="0.25">
      <c r="A61" s="236">
        <v>14</v>
      </c>
      <c r="B61" s="235"/>
      <c r="C61" s="237" t="s">
        <v>167</v>
      </c>
      <c r="D61" s="12" t="s">
        <v>182</v>
      </c>
      <c r="E61" s="13" t="s">
        <v>183</v>
      </c>
      <c r="F61" s="4" t="s">
        <v>247</v>
      </c>
      <c r="G61" s="4" t="s">
        <v>848</v>
      </c>
      <c r="H61" s="4" t="s">
        <v>772</v>
      </c>
      <c r="I61" s="4"/>
      <c r="J61" s="2" t="s">
        <v>775</v>
      </c>
      <c r="K61" s="2" t="s">
        <v>248</v>
      </c>
      <c r="L61" s="2" t="s">
        <v>337</v>
      </c>
      <c r="M61" s="2"/>
      <c r="N61" s="165" t="s">
        <v>1215</v>
      </c>
      <c r="O61" s="40"/>
      <c r="P61" s="40"/>
      <c r="Q61" s="165" t="s">
        <v>1215</v>
      </c>
      <c r="R61" s="165"/>
      <c r="S61" s="165"/>
      <c r="T61" s="165"/>
      <c r="U61" s="40"/>
      <c r="V61" s="40"/>
      <c r="W61" s="165"/>
      <c r="X61" s="165"/>
      <c r="Y61" s="165"/>
      <c r="Z61" s="165"/>
      <c r="AA61" s="40"/>
      <c r="AB61" s="40"/>
      <c r="AC61" s="165"/>
      <c r="AD61" s="165"/>
      <c r="AE61" s="165">
        <v>67</v>
      </c>
      <c r="AF61" s="165">
        <v>4</v>
      </c>
    </row>
    <row r="62" spans="1:32" x14ac:dyDescent="0.25">
      <c r="A62" s="236"/>
      <c r="B62" s="235"/>
      <c r="C62" s="236" t="s">
        <v>238</v>
      </c>
      <c r="D62" s="2" t="s">
        <v>249</v>
      </c>
      <c r="E62" s="4"/>
      <c r="F62" s="4"/>
      <c r="G62" s="4"/>
      <c r="H62" s="4"/>
      <c r="I62" s="4"/>
      <c r="J62" s="4"/>
      <c r="K62" s="2"/>
      <c r="L62" s="2"/>
      <c r="M62" s="2"/>
      <c r="N62" s="165"/>
      <c r="O62" s="40"/>
      <c r="P62" s="40"/>
      <c r="Q62" s="165"/>
      <c r="R62" s="165"/>
      <c r="S62" s="165"/>
      <c r="T62" s="165"/>
      <c r="U62" s="40"/>
      <c r="V62" s="40"/>
      <c r="W62" s="165"/>
      <c r="X62" s="165" t="s">
        <v>1215</v>
      </c>
      <c r="Y62" s="165"/>
      <c r="Z62" s="165"/>
      <c r="AA62" s="40"/>
      <c r="AB62" s="40"/>
      <c r="AC62" s="165">
        <v>3</v>
      </c>
      <c r="AD62" s="165"/>
      <c r="AE62" s="165"/>
      <c r="AF62" s="165"/>
    </row>
    <row r="63" spans="1:32" x14ac:dyDescent="0.25">
      <c r="A63" s="236"/>
      <c r="B63" s="235"/>
      <c r="C63" s="236" t="s">
        <v>250</v>
      </c>
      <c r="D63" s="2" t="s">
        <v>339</v>
      </c>
      <c r="E63" s="4"/>
      <c r="F63" s="4"/>
      <c r="G63" s="4"/>
      <c r="H63" s="4"/>
      <c r="I63" s="4"/>
      <c r="J63" s="4"/>
      <c r="K63" s="2"/>
      <c r="L63" s="2"/>
      <c r="M63" s="2"/>
      <c r="N63" s="165"/>
      <c r="O63" s="40"/>
      <c r="P63" s="40"/>
      <c r="Q63" s="165"/>
      <c r="R63" s="165"/>
      <c r="S63" s="165"/>
      <c r="T63" s="165"/>
      <c r="U63" s="40"/>
      <c r="V63" s="40"/>
      <c r="W63" s="165"/>
      <c r="X63" s="165"/>
      <c r="Y63" s="165"/>
      <c r="Z63" s="165"/>
      <c r="AA63" s="40"/>
      <c r="AB63" s="40"/>
      <c r="AC63" s="165"/>
      <c r="AD63" s="165"/>
      <c r="AE63" s="165"/>
      <c r="AF63" s="165"/>
    </row>
    <row r="64" spans="1:32" x14ac:dyDescent="0.25">
      <c r="A64" s="236">
        <v>15</v>
      </c>
      <c r="B64" s="235"/>
      <c r="C64" s="237" t="s">
        <v>167</v>
      </c>
      <c r="D64" s="12" t="s">
        <v>269</v>
      </c>
      <c r="E64" s="231" t="s">
        <v>270</v>
      </c>
      <c r="F64" s="4" t="s">
        <v>340</v>
      </c>
      <c r="G64" s="4" t="s">
        <v>849</v>
      </c>
      <c r="H64" s="4" t="s">
        <v>787</v>
      </c>
      <c r="I64" s="4"/>
      <c r="J64" s="2" t="s">
        <v>775</v>
      </c>
      <c r="K64" s="2" t="s">
        <v>341</v>
      </c>
      <c r="L64" s="2" t="s">
        <v>342</v>
      </c>
      <c r="M64" s="2"/>
      <c r="N64" s="165" t="s">
        <v>1215</v>
      </c>
      <c r="O64" s="40"/>
      <c r="P64" s="40"/>
      <c r="Q64" s="165" t="s">
        <v>1215</v>
      </c>
      <c r="R64" s="165"/>
      <c r="S64" s="165"/>
      <c r="T64" s="165"/>
      <c r="U64" s="40"/>
      <c r="V64" s="40"/>
      <c r="W64" s="165"/>
      <c r="X64" s="165" t="s">
        <v>1215</v>
      </c>
      <c r="Y64" s="165"/>
      <c r="Z64" s="165"/>
      <c r="AA64" s="40"/>
      <c r="AB64" s="40"/>
      <c r="AC64" s="165">
        <v>4</v>
      </c>
      <c r="AD64" s="165"/>
      <c r="AE64" s="165">
        <v>67</v>
      </c>
      <c r="AF64" s="165">
        <v>3</v>
      </c>
    </row>
    <row r="65" spans="1:32" x14ac:dyDescent="0.25">
      <c r="A65" s="236"/>
      <c r="B65" s="235"/>
      <c r="C65" s="236" t="s">
        <v>137</v>
      </c>
      <c r="D65" s="2" t="s">
        <v>343</v>
      </c>
      <c r="E65" s="4"/>
      <c r="F65" s="4"/>
      <c r="G65" s="4"/>
      <c r="H65" s="4"/>
      <c r="I65" s="4"/>
      <c r="J65" s="4"/>
      <c r="K65" s="2"/>
      <c r="L65" s="2"/>
      <c r="M65" s="2"/>
      <c r="N65" s="165"/>
      <c r="O65" s="40"/>
      <c r="P65" s="40"/>
      <c r="Q65" s="165"/>
      <c r="R65" s="165"/>
      <c r="S65" s="165"/>
      <c r="T65" s="165"/>
      <c r="U65" s="40"/>
      <c r="V65" s="40"/>
      <c r="W65" s="165"/>
      <c r="X65" s="165"/>
      <c r="Y65" s="165"/>
      <c r="Z65" s="165"/>
      <c r="AA65" s="40"/>
      <c r="AB65" s="40"/>
      <c r="AC65" s="165"/>
      <c r="AD65" s="165"/>
      <c r="AE65" s="165"/>
      <c r="AF65" s="165"/>
    </row>
    <row r="66" spans="1:32" x14ac:dyDescent="0.25">
      <c r="A66" s="236"/>
      <c r="B66" s="235"/>
      <c r="C66" s="236" t="s">
        <v>314</v>
      </c>
      <c r="D66" s="2" t="s">
        <v>344</v>
      </c>
      <c r="E66" s="4"/>
      <c r="F66" s="4"/>
      <c r="G66" s="4"/>
      <c r="H66" s="4"/>
      <c r="I66" s="4"/>
      <c r="J66" s="4"/>
      <c r="K66" s="2"/>
      <c r="L66" s="2"/>
      <c r="M66" s="2"/>
      <c r="N66" s="165"/>
      <c r="O66" s="40"/>
      <c r="P66" s="40"/>
      <c r="Q66" s="165"/>
      <c r="R66" s="165"/>
      <c r="S66" s="165"/>
      <c r="T66" s="165"/>
      <c r="U66" s="40"/>
      <c r="V66" s="40"/>
      <c r="W66" s="165"/>
      <c r="X66" s="165"/>
      <c r="Y66" s="165"/>
      <c r="Z66" s="165"/>
      <c r="AA66" s="40"/>
      <c r="AB66" s="40"/>
      <c r="AC66" s="165"/>
      <c r="AD66" s="165"/>
      <c r="AE66" s="165"/>
      <c r="AF66" s="165"/>
    </row>
    <row r="67" spans="1:32" x14ac:dyDescent="0.25">
      <c r="A67" s="236"/>
      <c r="B67" s="235"/>
      <c r="C67" s="236" t="s">
        <v>314</v>
      </c>
      <c r="D67" s="2" t="s">
        <v>345</v>
      </c>
      <c r="E67" s="4"/>
      <c r="F67" s="4"/>
      <c r="G67" s="4"/>
      <c r="H67" s="4"/>
      <c r="I67" s="4"/>
      <c r="J67" s="4"/>
      <c r="K67" s="2"/>
      <c r="L67" s="2"/>
      <c r="M67" s="2"/>
      <c r="N67" s="165"/>
      <c r="O67" s="40"/>
      <c r="P67" s="40"/>
      <c r="Q67" s="165"/>
      <c r="R67" s="165"/>
      <c r="S67" s="165"/>
      <c r="T67" s="165"/>
      <c r="U67" s="40"/>
      <c r="V67" s="40"/>
      <c r="W67" s="165"/>
      <c r="X67" s="165"/>
      <c r="Y67" s="165"/>
      <c r="Z67" s="165"/>
      <c r="AA67" s="40"/>
      <c r="AB67" s="40"/>
      <c r="AC67" s="165"/>
      <c r="AD67" s="165"/>
      <c r="AE67" s="165"/>
      <c r="AF67" s="165"/>
    </row>
    <row r="68" spans="1:32" x14ac:dyDescent="0.25">
      <c r="A68" s="236">
        <v>16</v>
      </c>
      <c r="B68" s="235"/>
      <c r="C68" s="237" t="s">
        <v>167</v>
      </c>
      <c r="D68" s="12" t="s">
        <v>23</v>
      </c>
      <c r="E68" s="13" t="s">
        <v>909</v>
      </c>
      <c r="F68" s="4" t="s">
        <v>347</v>
      </c>
      <c r="G68" s="4" t="s">
        <v>844</v>
      </c>
      <c r="H68" s="4" t="s">
        <v>772</v>
      </c>
      <c r="I68" s="4"/>
      <c r="J68" s="2" t="s">
        <v>775</v>
      </c>
      <c r="K68" s="2" t="s">
        <v>348</v>
      </c>
      <c r="L68" s="2"/>
      <c r="M68" s="2" t="s">
        <v>349</v>
      </c>
      <c r="N68" s="165" t="s">
        <v>1215</v>
      </c>
      <c r="O68" s="40"/>
      <c r="P68" s="40"/>
      <c r="Q68" s="165" t="s">
        <v>1215</v>
      </c>
      <c r="R68" s="165"/>
      <c r="S68" s="165"/>
      <c r="T68" s="165"/>
      <c r="U68" s="40"/>
      <c r="V68" s="40"/>
      <c r="W68" s="165"/>
      <c r="X68" s="165" t="s">
        <v>1215</v>
      </c>
      <c r="Y68" s="165"/>
      <c r="Z68" s="165"/>
      <c r="AA68" s="40"/>
      <c r="AB68" s="40"/>
      <c r="AC68" s="165">
        <v>4</v>
      </c>
      <c r="AD68" s="165"/>
      <c r="AE68" s="165">
        <v>67</v>
      </c>
      <c r="AF68" s="165">
        <v>7</v>
      </c>
    </row>
    <row r="69" spans="1:32" x14ac:dyDescent="0.25">
      <c r="A69" s="236"/>
      <c r="B69" s="235"/>
      <c r="C69" s="236" t="s">
        <v>213</v>
      </c>
      <c r="D69" s="2" t="s">
        <v>351</v>
      </c>
      <c r="E69" s="4"/>
      <c r="F69" s="4"/>
      <c r="G69" s="4"/>
      <c r="H69" s="4"/>
      <c r="I69" s="4"/>
      <c r="J69" s="4"/>
      <c r="K69" s="2"/>
      <c r="L69" s="2"/>
      <c r="M69" s="2"/>
      <c r="N69" s="165"/>
      <c r="O69" s="40"/>
      <c r="P69" s="40"/>
      <c r="Q69" s="165"/>
      <c r="R69" s="165"/>
      <c r="S69" s="165"/>
      <c r="T69" s="165"/>
      <c r="U69" s="40"/>
      <c r="V69" s="40"/>
      <c r="W69" s="165"/>
      <c r="X69" s="165"/>
      <c r="Y69" s="165"/>
      <c r="Z69" s="165"/>
      <c r="AA69" s="40"/>
      <c r="AB69" s="40"/>
      <c r="AC69" s="165"/>
      <c r="AD69" s="165"/>
      <c r="AE69" s="165"/>
      <c r="AF69" s="165"/>
    </row>
    <row r="70" spans="1:32" x14ac:dyDescent="0.25">
      <c r="A70" s="236"/>
      <c r="B70" s="235"/>
      <c r="C70" s="236" t="s">
        <v>314</v>
      </c>
      <c r="D70" s="2" t="s">
        <v>352</v>
      </c>
      <c r="E70" s="4"/>
      <c r="F70" s="4"/>
      <c r="G70" s="4"/>
      <c r="H70" s="4"/>
      <c r="I70" s="4"/>
      <c r="J70" s="4"/>
      <c r="K70" s="2"/>
      <c r="L70" s="2"/>
      <c r="M70" s="2"/>
      <c r="N70" s="165"/>
      <c r="O70" s="40"/>
      <c r="P70" s="40"/>
      <c r="Q70" s="165"/>
      <c r="R70" s="165"/>
      <c r="S70" s="165"/>
      <c r="T70" s="165"/>
      <c r="U70" s="40"/>
      <c r="V70" s="40"/>
      <c r="W70" s="165"/>
      <c r="X70" s="165"/>
      <c r="Y70" s="165"/>
      <c r="Z70" s="165"/>
      <c r="AA70" s="40"/>
      <c r="AB70" s="40"/>
      <c r="AC70" s="165"/>
      <c r="AD70" s="165"/>
      <c r="AE70" s="165"/>
      <c r="AF70" s="165"/>
    </row>
    <row r="71" spans="1:32" x14ac:dyDescent="0.25">
      <c r="A71" s="236"/>
      <c r="B71" s="235"/>
      <c r="C71" s="236" t="s">
        <v>314</v>
      </c>
      <c r="D71" s="2" t="s">
        <v>353</v>
      </c>
      <c r="E71" s="2"/>
      <c r="F71" s="2"/>
      <c r="G71" s="2"/>
      <c r="H71" s="2"/>
      <c r="I71" s="2"/>
      <c r="J71" s="2"/>
      <c r="K71" s="2"/>
      <c r="L71" s="2"/>
      <c r="M71" s="2"/>
      <c r="N71" s="165"/>
      <c r="O71" s="40"/>
      <c r="P71" s="40"/>
      <c r="Q71" s="165"/>
      <c r="R71" s="165"/>
      <c r="S71" s="165"/>
      <c r="T71" s="165"/>
      <c r="U71" s="40"/>
      <c r="V71" s="40"/>
      <c r="W71" s="165"/>
      <c r="X71" s="165"/>
      <c r="Y71" s="165"/>
      <c r="Z71" s="165"/>
      <c r="AA71" s="40"/>
      <c r="AB71" s="40"/>
      <c r="AC71" s="165"/>
      <c r="AD71" s="165"/>
      <c r="AE71" s="165"/>
      <c r="AF71" s="165"/>
    </row>
    <row r="72" spans="1:32" x14ac:dyDescent="0.25">
      <c r="A72" s="236">
        <v>17</v>
      </c>
      <c r="B72" s="235"/>
      <c r="C72" s="237" t="s">
        <v>167</v>
      </c>
      <c r="D72" s="12" t="s">
        <v>110</v>
      </c>
      <c r="E72" s="13" t="s">
        <v>49</v>
      </c>
      <c r="F72" s="9">
        <v>35187012427</v>
      </c>
      <c r="G72" s="47">
        <v>44446</v>
      </c>
      <c r="H72" s="4" t="s">
        <v>772</v>
      </c>
      <c r="I72" s="4"/>
      <c r="J72" s="2" t="s">
        <v>775</v>
      </c>
      <c r="K72" s="2" t="s">
        <v>354</v>
      </c>
      <c r="L72" s="2" t="s">
        <v>355</v>
      </c>
      <c r="M72" s="2"/>
      <c r="N72" s="165" t="s">
        <v>1215</v>
      </c>
      <c r="O72" s="40"/>
      <c r="P72" s="40"/>
      <c r="Q72" s="165" t="s">
        <v>1215</v>
      </c>
      <c r="R72" s="165"/>
      <c r="S72" s="165"/>
      <c r="T72" s="165"/>
      <c r="U72" s="40"/>
      <c r="V72" s="40"/>
      <c r="W72" s="165"/>
      <c r="X72" s="165" t="s">
        <v>1215</v>
      </c>
      <c r="Y72" s="165"/>
      <c r="Z72" s="165"/>
      <c r="AA72" s="40"/>
      <c r="AB72" s="40"/>
      <c r="AC72" s="165">
        <v>5</v>
      </c>
      <c r="AD72" s="165"/>
      <c r="AE72" s="165">
        <v>28</v>
      </c>
      <c r="AF72" s="165">
        <v>2</v>
      </c>
    </row>
    <row r="73" spans="1:32" x14ac:dyDescent="0.25">
      <c r="A73" s="236"/>
      <c r="B73" s="235"/>
      <c r="C73" s="236" t="s">
        <v>137</v>
      </c>
      <c r="D73" s="2" t="s">
        <v>356</v>
      </c>
      <c r="E73" s="2"/>
      <c r="F73" s="2"/>
      <c r="G73" s="2"/>
      <c r="H73" s="2"/>
      <c r="I73" s="2"/>
      <c r="J73" s="2"/>
      <c r="K73" s="2"/>
      <c r="L73" s="2"/>
      <c r="M73" s="2"/>
      <c r="N73" s="165"/>
      <c r="O73" s="40"/>
      <c r="P73" s="40"/>
      <c r="Q73" s="165"/>
      <c r="R73" s="165"/>
      <c r="S73" s="165"/>
      <c r="T73" s="165"/>
      <c r="U73" s="40"/>
      <c r="V73" s="40"/>
      <c r="W73" s="165"/>
      <c r="X73" s="165"/>
      <c r="Y73" s="165"/>
      <c r="Z73" s="165"/>
      <c r="AA73" s="40"/>
      <c r="AB73" s="40"/>
      <c r="AC73" s="165"/>
      <c r="AD73" s="165"/>
      <c r="AE73" s="165"/>
      <c r="AF73" s="165"/>
    </row>
    <row r="74" spans="1:32" x14ac:dyDescent="0.25">
      <c r="A74" s="236"/>
      <c r="B74" s="235"/>
      <c r="C74" s="236" t="s">
        <v>314</v>
      </c>
      <c r="D74" s="2" t="s">
        <v>357</v>
      </c>
      <c r="E74" s="2"/>
      <c r="F74" s="2"/>
      <c r="G74" s="2"/>
      <c r="H74" s="2"/>
      <c r="I74" s="2"/>
      <c r="J74" s="2"/>
      <c r="K74" s="2"/>
      <c r="L74" s="2"/>
      <c r="M74" s="2"/>
      <c r="N74" s="165"/>
      <c r="O74" s="40"/>
      <c r="P74" s="40"/>
      <c r="Q74" s="165"/>
      <c r="R74" s="165"/>
      <c r="S74" s="165"/>
      <c r="T74" s="165"/>
      <c r="U74" s="40"/>
      <c r="V74" s="40"/>
      <c r="W74" s="165"/>
      <c r="X74" s="165"/>
      <c r="Y74" s="165"/>
      <c r="Z74" s="165"/>
      <c r="AA74" s="40"/>
      <c r="AB74" s="40"/>
      <c r="AC74" s="165"/>
      <c r="AD74" s="165"/>
      <c r="AE74" s="165"/>
      <c r="AF74" s="165"/>
    </row>
    <row r="75" spans="1:32" x14ac:dyDescent="0.25">
      <c r="A75" s="236"/>
      <c r="B75" s="235"/>
      <c r="C75" s="236" t="s">
        <v>314</v>
      </c>
      <c r="D75" s="2" t="s">
        <v>358</v>
      </c>
      <c r="E75" s="2"/>
      <c r="F75" s="2"/>
      <c r="G75" s="2"/>
      <c r="H75" s="2"/>
      <c r="I75" s="2"/>
      <c r="J75" s="2"/>
      <c r="K75" s="2"/>
      <c r="L75" s="2"/>
      <c r="M75" s="2"/>
      <c r="N75" s="165"/>
      <c r="O75" s="40"/>
      <c r="P75" s="40"/>
      <c r="Q75" s="165"/>
      <c r="R75" s="165"/>
      <c r="S75" s="165"/>
      <c r="T75" s="165"/>
      <c r="U75" s="40"/>
      <c r="V75" s="40"/>
      <c r="W75" s="165"/>
      <c r="X75" s="165"/>
      <c r="Y75" s="165"/>
      <c r="Z75" s="165"/>
      <c r="AA75" s="40"/>
      <c r="AB75" s="40"/>
      <c r="AC75" s="165"/>
      <c r="AD75" s="165"/>
      <c r="AE75" s="165"/>
      <c r="AF75" s="165"/>
    </row>
    <row r="76" spans="1:32" x14ac:dyDescent="0.25">
      <c r="A76" s="236"/>
      <c r="B76" s="235"/>
      <c r="C76" s="236" t="s">
        <v>314</v>
      </c>
      <c r="D76" s="2" t="s">
        <v>359</v>
      </c>
      <c r="E76" s="2"/>
      <c r="F76" s="2"/>
      <c r="G76" s="2"/>
      <c r="H76" s="2"/>
      <c r="I76" s="2"/>
      <c r="J76" s="2"/>
      <c r="K76" s="2"/>
      <c r="L76" s="2"/>
      <c r="M76" s="2"/>
      <c r="N76" s="165"/>
      <c r="O76" s="40"/>
      <c r="P76" s="40"/>
      <c r="Q76" s="165"/>
      <c r="R76" s="165"/>
      <c r="S76" s="165"/>
      <c r="T76" s="165"/>
      <c r="U76" s="40"/>
      <c r="V76" s="40"/>
      <c r="W76" s="165"/>
      <c r="X76" s="165"/>
      <c r="Y76" s="165"/>
      <c r="Z76" s="165"/>
      <c r="AA76" s="40"/>
      <c r="AB76" s="40"/>
      <c r="AC76" s="165"/>
      <c r="AD76" s="165"/>
      <c r="AE76" s="165"/>
      <c r="AF76" s="165"/>
    </row>
    <row r="77" spans="1:32" x14ac:dyDescent="0.25">
      <c r="A77" s="236">
        <v>18</v>
      </c>
      <c r="B77" s="235"/>
      <c r="C77" s="237" t="s">
        <v>167</v>
      </c>
      <c r="D77" s="12" t="s">
        <v>188</v>
      </c>
      <c r="E77" s="13" t="s">
        <v>264</v>
      </c>
      <c r="F77" s="4" t="s">
        <v>244</v>
      </c>
      <c r="G77" s="4" t="s">
        <v>850</v>
      </c>
      <c r="H77" s="4" t="s">
        <v>851</v>
      </c>
      <c r="I77" s="4"/>
      <c r="J77" s="2" t="s">
        <v>775</v>
      </c>
      <c r="K77" s="2" t="s">
        <v>360</v>
      </c>
      <c r="L77" s="2"/>
      <c r="M77" s="2" t="s">
        <v>454</v>
      </c>
      <c r="N77" s="165" t="s">
        <v>1215</v>
      </c>
      <c r="O77" s="40"/>
      <c r="P77" s="40"/>
      <c r="Q77" s="165" t="s">
        <v>1215</v>
      </c>
      <c r="R77" s="165"/>
      <c r="S77" s="165"/>
      <c r="T77" s="165"/>
      <c r="U77" s="40"/>
      <c r="V77" s="40"/>
      <c r="W77" s="165"/>
      <c r="X77" s="165" t="s">
        <v>1215</v>
      </c>
      <c r="Y77" s="165"/>
      <c r="Z77" s="165"/>
      <c r="AA77" s="40"/>
      <c r="AB77" s="40"/>
      <c r="AC77" s="165">
        <v>3</v>
      </c>
      <c r="AD77" s="165"/>
      <c r="AE77" s="165">
        <v>67</v>
      </c>
      <c r="AF77" s="165">
        <v>3</v>
      </c>
    </row>
    <row r="78" spans="1:32" x14ac:dyDescent="0.25">
      <c r="A78" s="236"/>
      <c r="B78" s="235"/>
      <c r="C78" s="237" t="s">
        <v>137</v>
      </c>
      <c r="D78" s="2" t="s">
        <v>245</v>
      </c>
      <c r="E78" s="4"/>
      <c r="F78" s="4"/>
      <c r="G78" s="4"/>
      <c r="H78" s="4"/>
      <c r="I78" s="4"/>
      <c r="J78" s="4"/>
      <c r="K78" s="2"/>
      <c r="L78" s="2"/>
      <c r="M78" s="2"/>
      <c r="N78" s="165"/>
      <c r="O78" s="40"/>
      <c r="P78" s="40"/>
      <c r="Q78" s="165"/>
      <c r="R78" s="165"/>
      <c r="S78" s="165"/>
      <c r="T78" s="165"/>
      <c r="U78" s="40"/>
      <c r="V78" s="40"/>
      <c r="W78" s="165"/>
      <c r="X78" s="165"/>
      <c r="Y78" s="165"/>
      <c r="Z78" s="165"/>
      <c r="AA78" s="40"/>
      <c r="AB78" s="40"/>
      <c r="AC78" s="165"/>
      <c r="AD78" s="165"/>
      <c r="AE78" s="165"/>
      <c r="AF78" s="165"/>
    </row>
    <row r="79" spans="1:32" x14ac:dyDescent="0.25">
      <c r="A79" s="236"/>
      <c r="B79" s="235"/>
      <c r="C79" s="237" t="s">
        <v>314</v>
      </c>
      <c r="D79" s="2" t="s">
        <v>246</v>
      </c>
      <c r="E79" s="4"/>
      <c r="F79" s="4"/>
      <c r="G79" s="4"/>
      <c r="H79" s="4"/>
      <c r="I79" s="4"/>
      <c r="J79" s="4"/>
      <c r="K79" s="2"/>
      <c r="L79" s="2"/>
      <c r="M79" s="2"/>
      <c r="N79" s="165"/>
      <c r="O79" s="40"/>
      <c r="P79" s="40"/>
      <c r="Q79" s="165"/>
      <c r="R79" s="165"/>
      <c r="S79" s="165"/>
      <c r="T79" s="165"/>
      <c r="U79" s="40"/>
      <c r="V79" s="40"/>
      <c r="W79" s="165"/>
      <c r="X79" s="165"/>
      <c r="Y79" s="165"/>
      <c r="Z79" s="165"/>
      <c r="AA79" s="40"/>
      <c r="AB79" s="40"/>
      <c r="AC79" s="165"/>
      <c r="AD79" s="165"/>
      <c r="AE79" s="165"/>
      <c r="AF79" s="165"/>
    </row>
    <row r="80" spans="1:32" x14ac:dyDescent="0.25">
      <c r="A80" s="236">
        <v>19</v>
      </c>
      <c r="B80" s="235"/>
      <c r="C80" s="237" t="s">
        <v>167</v>
      </c>
      <c r="D80" s="12" t="s">
        <v>265</v>
      </c>
      <c r="E80" s="13" t="s">
        <v>266</v>
      </c>
      <c r="F80" s="4" t="s">
        <v>361</v>
      </c>
      <c r="G80" s="4" t="s">
        <v>852</v>
      </c>
      <c r="H80" s="4" t="s">
        <v>772</v>
      </c>
      <c r="I80" s="4"/>
      <c r="J80" s="2" t="s">
        <v>775</v>
      </c>
      <c r="K80" s="2" t="s">
        <v>362</v>
      </c>
      <c r="L80" s="2" t="s">
        <v>363</v>
      </c>
      <c r="M80" s="2"/>
      <c r="N80" s="165" t="s">
        <v>1215</v>
      </c>
      <c r="O80" s="40"/>
      <c r="P80" s="40"/>
      <c r="Q80" s="165" t="s">
        <v>1215</v>
      </c>
      <c r="R80" s="165"/>
      <c r="S80" s="165"/>
      <c r="T80" s="165"/>
      <c r="U80" s="40"/>
      <c r="V80" s="40"/>
      <c r="W80" s="165"/>
      <c r="X80" s="165" t="s">
        <v>1215</v>
      </c>
      <c r="Y80" s="165"/>
      <c r="Z80" s="165"/>
      <c r="AA80" s="40"/>
      <c r="AB80" s="40"/>
      <c r="AC80" s="165">
        <v>5</v>
      </c>
      <c r="AD80" s="165"/>
      <c r="AE80" s="165">
        <v>54</v>
      </c>
      <c r="AF80" s="165">
        <v>3</v>
      </c>
    </row>
    <row r="81" spans="1:32" x14ac:dyDescent="0.25">
      <c r="A81" s="236"/>
      <c r="B81" s="235"/>
      <c r="C81" s="236" t="s">
        <v>213</v>
      </c>
      <c r="D81" s="2" t="s">
        <v>364</v>
      </c>
      <c r="E81" s="4"/>
      <c r="F81" s="4"/>
      <c r="G81" s="4"/>
      <c r="H81" s="4"/>
      <c r="I81" s="4"/>
      <c r="J81" s="4"/>
      <c r="K81" s="2"/>
      <c r="L81" s="2"/>
      <c r="M81" s="2"/>
      <c r="N81" s="165"/>
      <c r="O81" s="40"/>
      <c r="P81" s="40"/>
      <c r="Q81" s="165"/>
      <c r="R81" s="165"/>
      <c r="S81" s="165"/>
      <c r="T81" s="165"/>
      <c r="U81" s="40"/>
      <c r="V81" s="40"/>
      <c r="W81" s="165"/>
      <c r="X81" s="165"/>
      <c r="Y81" s="165"/>
      <c r="Z81" s="165"/>
      <c r="AA81" s="40"/>
      <c r="AB81" s="40"/>
      <c r="AC81" s="165"/>
      <c r="AD81" s="165"/>
      <c r="AE81" s="165"/>
      <c r="AF81" s="165"/>
    </row>
    <row r="82" spans="1:32" x14ac:dyDescent="0.25">
      <c r="A82" s="236"/>
      <c r="B82" s="235"/>
      <c r="C82" s="236" t="s">
        <v>314</v>
      </c>
      <c r="D82" s="2" t="s">
        <v>365</v>
      </c>
      <c r="E82" s="4"/>
      <c r="F82" s="4"/>
      <c r="G82" s="4"/>
      <c r="H82" s="4"/>
      <c r="I82" s="4"/>
      <c r="J82" s="4"/>
      <c r="K82" s="2"/>
      <c r="L82" s="2"/>
      <c r="M82" s="2"/>
      <c r="N82" s="165"/>
      <c r="O82" s="40"/>
      <c r="P82" s="40"/>
      <c r="Q82" s="165"/>
      <c r="R82" s="165"/>
      <c r="S82" s="165"/>
      <c r="T82" s="165"/>
      <c r="U82" s="40"/>
      <c r="V82" s="40"/>
      <c r="W82" s="165"/>
      <c r="X82" s="165"/>
      <c r="Y82" s="165"/>
      <c r="Z82" s="165"/>
      <c r="AA82" s="40"/>
      <c r="AB82" s="40"/>
      <c r="AC82" s="165"/>
      <c r="AD82" s="165"/>
      <c r="AE82" s="165"/>
      <c r="AF82" s="165"/>
    </row>
    <row r="83" spans="1:32" x14ac:dyDescent="0.25">
      <c r="A83" s="236"/>
      <c r="B83" s="235"/>
      <c r="C83" s="236" t="s">
        <v>314</v>
      </c>
      <c r="D83" s="2" t="s">
        <v>366</v>
      </c>
      <c r="E83" s="4"/>
      <c r="F83" s="4"/>
      <c r="G83" s="4"/>
      <c r="H83" s="4"/>
      <c r="I83" s="4"/>
      <c r="J83" s="4"/>
      <c r="K83" s="2"/>
      <c r="L83" s="2"/>
      <c r="M83" s="2"/>
      <c r="N83" s="165"/>
      <c r="O83" s="40"/>
      <c r="P83" s="40"/>
      <c r="Q83" s="165"/>
      <c r="R83" s="165"/>
      <c r="S83" s="165"/>
      <c r="T83" s="165"/>
      <c r="U83" s="40"/>
      <c r="V83" s="40"/>
      <c r="W83" s="165"/>
      <c r="X83" s="165"/>
      <c r="Y83" s="165"/>
      <c r="Z83" s="165"/>
      <c r="AA83" s="40"/>
      <c r="AB83" s="40"/>
      <c r="AC83" s="165"/>
      <c r="AD83" s="165"/>
      <c r="AE83" s="165"/>
      <c r="AF83" s="165"/>
    </row>
    <row r="84" spans="1:32" x14ac:dyDescent="0.25">
      <c r="A84" s="236"/>
      <c r="B84" s="235"/>
      <c r="C84" s="236" t="s">
        <v>314</v>
      </c>
      <c r="D84" s="2" t="s">
        <v>367</v>
      </c>
      <c r="E84" s="4"/>
      <c r="F84" s="4"/>
      <c r="G84" s="4"/>
      <c r="H84" s="4"/>
      <c r="I84" s="4"/>
      <c r="J84" s="4"/>
      <c r="K84" s="2"/>
      <c r="L84" s="2"/>
      <c r="M84" s="2"/>
      <c r="N84" s="165"/>
      <c r="O84" s="40"/>
      <c r="P84" s="40"/>
      <c r="Q84" s="165"/>
      <c r="R84" s="165"/>
      <c r="S84" s="165"/>
      <c r="T84" s="165"/>
      <c r="U84" s="40"/>
      <c r="V84" s="40"/>
      <c r="W84" s="165"/>
      <c r="X84" s="165"/>
      <c r="Y84" s="165"/>
      <c r="Z84" s="165"/>
      <c r="AA84" s="40"/>
      <c r="AB84" s="40"/>
      <c r="AC84" s="165"/>
      <c r="AD84" s="165"/>
      <c r="AE84" s="165"/>
      <c r="AF84" s="165"/>
    </row>
    <row r="85" spans="1:32" x14ac:dyDescent="0.25">
      <c r="A85" s="236">
        <v>20</v>
      </c>
      <c r="B85" s="235"/>
      <c r="C85" s="237" t="s">
        <v>167</v>
      </c>
      <c r="D85" s="12" t="s">
        <v>302</v>
      </c>
      <c r="E85" s="13" t="s">
        <v>303</v>
      </c>
      <c r="F85" s="4" t="s">
        <v>368</v>
      </c>
      <c r="G85" s="4" t="s">
        <v>844</v>
      </c>
      <c r="H85" s="4" t="s">
        <v>772</v>
      </c>
      <c r="I85" s="4"/>
      <c r="J85" s="2" t="s">
        <v>775</v>
      </c>
      <c r="K85" s="2" t="s">
        <v>369</v>
      </c>
      <c r="L85" s="2" t="s">
        <v>370</v>
      </c>
      <c r="M85" s="2"/>
      <c r="N85" s="165" t="s">
        <v>1215</v>
      </c>
      <c r="O85" s="40"/>
      <c r="P85" s="40"/>
      <c r="Q85" s="165" t="s">
        <v>1215</v>
      </c>
      <c r="R85" s="165"/>
      <c r="S85" s="165"/>
      <c r="T85" s="165"/>
      <c r="U85" s="40"/>
      <c r="V85" s="40"/>
      <c r="W85" s="165"/>
      <c r="X85" s="165" t="s">
        <v>1215</v>
      </c>
      <c r="Y85" s="165"/>
      <c r="Z85" s="165"/>
      <c r="AA85" s="40"/>
      <c r="AB85" s="40"/>
      <c r="AC85" s="165">
        <v>5</v>
      </c>
      <c r="AD85" s="165"/>
      <c r="AE85" s="165">
        <v>54</v>
      </c>
      <c r="AF85" s="165">
        <v>3</v>
      </c>
    </row>
    <row r="86" spans="1:32" x14ac:dyDescent="0.25">
      <c r="A86" s="236"/>
      <c r="B86" s="235"/>
      <c r="C86" s="236" t="s">
        <v>213</v>
      </c>
      <c r="D86" s="2" t="s">
        <v>371</v>
      </c>
      <c r="E86" s="4"/>
      <c r="F86" s="4"/>
      <c r="G86" s="4"/>
      <c r="H86" s="4"/>
      <c r="I86" s="4"/>
      <c r="J86" s="4"/>
      <c r="K86" s="2"/>
      <c r="L86" s="2"/>
      <c r="M86" s="2"/>
      <c r="N86" s="165"/>
      <c r="O86" s="40"/>
      <c r="P86" s="40"/>
      <c r="Q86" s="165"/>
      <c r="R86" s="165"/>
      <c r="S86" s="165"/>
      <c r="T86" s="165"/>
      <c r="U86" s="40"/>
      <c r="V86" s="40"/>
      <c r="W86" s="165"/>
      <c r="X86" s="165"/>
      <c r="Y86" s="165"/>
      <c r="Z86" s="165"/>
      <c r="AA86" s="40"/>
      <c r="AB86" s="40"/>
      <c r="AC86" s="165"/>
      <c r="AD86" s="165"/>
      <c r="AE86" s="165"/>
      <c r="AF86" s="165"/>
    </row>
    <row r="87" spans="1:32" x14ac:dyDescent="0.25">
      <c r="A87" s="236"/>
      <c r="B87" s="235"/>
      <c r="C87" s="236" t="s">
        <v>314</v>
      </c>
      <c r="D87" s="2" t="s">
        <v>372</v>
      </c>
      <c r="E87" s="4"/>
      <c r="F87" s="4"/>
      <c r="G87" s="4"/>
      <c r="H87" s="4"/>
      <c r="I87" s="4"/>
      <c r="J87" s="4"/>
      <c r="K87" s="2"/>
      <c r="L87" s="2"/>
      <c r="M87" s="2"/>
      <c r="N87" s="165"/>
      <c r="O87" s="40"/>
      <c r="P87" s="40"/>
      <c r="Q87" s="165"/>
      <c r="R87" s="165"/>
      <c r="S87" s="165"/>
      <c r="T87" s="165"/>
      <c r="U87" s="40"/>
      <c r="V87" s="40"/>
      <c r="W87" s="165"/>
      <c r="X87" s="165"/>
      <c r="Y87" s="165"/>
      <c r="Z87" s="165"/>
      <c r="AA87" s="40"/>
      <c r="AB87" s="40"/>
      <c r="AC87" s="165"/>
      <c r="AD87" s="165"/>
      <c r="AE87" s="165"/>
      <c r="AF87" s="165"/>
    </row>
    <row r="88" spans="1:32" x14ac:dyDescent="0.25">
      <c r="A88" s="236"/>
      <c r="B88" s="235"/>
      <c r="C88" s="236" t="s">
        <v>314</v>
      </c>
      <c r="D88" s="2" t="s">
        <v>373</v>
      </c>
      <c r="E88" s="4"/>
      <c r="F88" s="4"/>
      <c r="G88" s="4"/>
      <c r="H88" s="4"/>
      <c r="I88" s="4"/>
      <c r="J88" s="4"/>
      <c r="K88" s="2"/>
      <c r="L88" s="2"/>
      <c r="M88" s="2"/>
      <c r="N88" s="165"/>
      <c r="O88" s="40"/>
      <c r="P88" s="40"/>
      <c r="Q88" s="165"/>
      <c r="R88" s="165"/>
      <c r="S88" s="165"/>
      <c r="T88" s="165"/>
      <c r="U88" s="40"/>
      <c r="V88" s="40"/>
      <c r="W88" s="165"/>
      <c r="X88" s="165"/>
      <c r="Y88" s="165"/>
      <c r="Z88" s="165"/>
      <c r="AA88" s="40"/>
      <c r="AB88" s="40"/>
      <c r="AC88" s="165"/>
      <c r="AD88" s="165"/>
      <c r="AE88" s="165"/>
      <c r="AF88" s="165"/>
    </row>
    <row r="89" spans="1:32" x14ac:dyDescent="0.25">
      <c r="A89" s="236"/>
      <c r="B89" s="235"/>
      <c r="C89" s="236" t="s">
        <v>374</v>
      </c>
      <c r="D89" s="2" t="s">
        <v>234</v>
      </c>
      <c r="E89" s="4"/>
      <c r="F89" s="4"/>
      <c r="G89" s="4"/>
      <c r="H89" s="4"/>
      <c r="I89" s="4"/>
      <c r="J89" s="4"/>
      <c r="K89" s="2"/>
      <c r="L89" s="2"/>
      <c r="M89" s="2"/>
      <c r="N89" s="165"/>
      <c r="O89" s="40"/>
      <c r="P89" s="40"/>
      <c r="Q89" s="165"/>
      <c r="R89" s="165"/>
      <c r="S89" s="165"/>
      <c r="T89" s="165"/>
      <c r="U89" s="40"/>
      <c r="V89" s="40"/>
      <c r="W89" s="165"/>
      <c r="X89" s="165"/>
      <c r="Y89" s="165"/>
      <c r="Z89" s="165"/>
      <c r="AA89" s="40"/>
      <c r="AB89" s="40"/>
      <c r="AC89" s="165"/>
      <c r="AD89" s="165"/>
      <c r="AE89" s="165"/>
      <c r="AF89" s="165"/>
    </row>
    <row r="90" spans="1:32" x14ac:dyDescent="0.25">
      <c r="A90" s="236">
        <v>21</v>
      </c>
      <c r="B90" s="235"/>
      <c r="C90" s="237" t="s">
        <v>167</v>
      </c>
      <c r="D90" s="12" t="s">
        <v>209</v>
      </c>
      <c r="E90" s="13" t="s">
        <v>160</v>
      </c>
      <c r="F90" s="4" t="s">
        <v>210</v>
      </c>
      <c r="G90" s="4" t="s">
        <v>806</v>
      </c>
      <c r="H90" s="4" t="s">
        <v>772</v>
      </c>
      <c r="I90" s="4"/>
      <c r="J90" s="2" t="s">
        <v>775</v>
      </c>
      <c r="K90" s="230" t="s">
        <v>211</v>
      </c>
      <c r="L90" s="40" t="s">
        <v>212</v>
      </c>
      <c r="M90" s="2"/>
      <c r="N90" s="165" t="s">
        <v>1215</v>
      </c>
      <c r="O90" s="40"/>
      <c r="P90" s="40"/>
      <c r="Q90" s="165" t="s">
        <v>1215</v>
      </c>
      <c r="R90" s="165"/>
      <c r="S90" s="165"/>
      <c r="T90" s="165"/>
      <c r="U90" s="40"/>
      <c r="V90" s="40"/>
      <c r="W90" s="165"/>
      <c r="X90" s="165" t="s">
        <v>1215</v>
      </c>
      <c r="Y90" s="165"/>
      <c r="Z90" s="165"/>
      <c r="AA90" s="40"/>
      <c r="AB90" s="40"/>
      <c r="AC90" s="165">
        <v>4</v>
      </c>
      <c r="AD90" s="165"/>
      <c r="AE90" s="165">
        <v>54</v>
      </c>
      <c r="AF90" s="165">
        <v>3</v>
      </c>
    </row>
    <row r="91" spans="1:32" x14ac:dyDescent="0.25">
      <c r="A91" s="236"/>
      <c r="B91" s="235"/>
      <c r="C91" s="236" t="s">
        <v>213</v>
      </c>
      <c r="D91" s="2" t="s">
        <v>214</v>
      </c>
      <c r="E91" s="4"/>
      <c r="F91" s="4"/>
      <c r="G91" s="4"/>
      <c r="H91" s="4"/>
      <c r="I91" s="4"/>
      <c r="J91" s="4"/>
      <c r="K91" s="2"/>
      <c r="L91" s="2"/>
      <c r="M91" s="2"/>
      <c r="N91" s="165"/>
      <c r="O91" s="40"/>
      <c r="P91" s="40"/>
      <c r="Q91" s="165"/>
      <c r="R91" s="165"/>
      <c r="S91" s="165"/>
      <c r="T91" s="165"/>
      <c r="U91" s="40"/>
      <c r="V91" s="40"/>
      <c r="W91" s="165"/>
      <c r="X91" s="165"/>
      <c r="Y91" s="165"/>
      <c r="Z91" s="165"/>
      <c r="AA91" s="40"/>
      <c r="AB91" s="40"/>
      <c r="AC91" s="165"/>
      <c r="AD91" s="165"/>
      <c r="AE91" s="165"/>
      <c r="AF91" s="165"/>
    </row>
    <row r="92" spans="1:32" x14ac:dyDescent="0.25">
      <c r="A92" s="236"/>
      <c r="B92" s="235"/>
      <c r="C92" s="236" t="s">
        <v>139</v>
      </c>
      <c r="D92" s="2" t="s">
        <v>216</v>
      </c>
      <c r="E92" s="4"/>
      <c r="F92" s="4"/>
      <c r="G92" s="4"/>
      <c r="H92" s="4"/>
      <c r="I92" s="4"/>
      <c r="J92" s="4"/>
      <c r="K92" s="2"/>
      <c r="L92" s="2"/>
      <c r="M92" s="2"/>
      <c r="N92" s="165"/>
      <c r="O92" s="40"/>
      <c r="P92" s="40"/>
      <c r="Q92" s="165"/>
      <c r="R92" s="165"/>
      <c r="S92" s="165"/>
      <c r="T92" s="165"/>
      <c r="U92" s="40"/>
      <c r="V92" s="40"/>
      <c r="W92" s="165"/>
      <c r="X92" s="165"/>
      <c r="Y92" s="165"/>
      <c r="Z92" s="165"/>
      <c r="AA92" s="40"/>
      <c r="AB92" s="40"/>
      <c r="AC92" s="165"/>
      <c r="AD92" s="165"/>
      <c r="AE92" s="165"/>
      <c r="AF92" s="165"/>
    </row>
    <row r="93" spans="1:32" x14ac:dyDescent="0.25">
      <c r="A93" s="236"/>
      <c r="B93" s="235"/>
      <c r="C93" s="236" t="s">
        <v>139</v>
      </c>
      <c r="D93" s="2" t="s">
        <v>215</v>
      </c>
      <c r="E93" s="4"/>
      <c r="F93" s="4"/>
      <c r="G93" s="4"/>
      <c r="H93" s="4"/>
      <c r="I93" s="4"/>
      <c r="J93" s="4"/>
      <c r="K93" s="2"/>
      <c r="L93" s="2"/>
      <c r="M93" s="2"/>
      <c r="N93" s="165"/>
      <c r="O93" s="40"/>
      <c r="P93" s="40"/>
      <c r="Q93" s="165"/>
      <c r="R93" s="165"/>
      <c r="S93" s="165"/>
      <c r="T93" s="165"/>
      <c r="U93" s="40"/>
      <c r="V93" s="40"/>
      <c r="W93" s="165"/>
      <c r="X93" s="165"/>
      <c r="Y93" s="165"/>
      <c r="Z93" s="165"/>
      <c r="AA93" s="40"/>
      <c r="AB93" s="40"/>
      <c r="AC93" s="165"/>
      <c r="AD93" s="165"/>
      <c r="AE93" s="165"/>
      <c r="AF93" s="165"/>
    </row>
    <row r="94" spans="1:32" x14ac:dyDescent="0.25">
      <c r="A94" s="236">
        <v>22</v>
      </c>
      <c r="B94" s="235"/>
      <c r="C94" s="237" t="s">
        <v>167</v>
      </c>
      <c r="D94" s="12" t="s">
        <v>219</v>
      </c>
      <c r="E94" s="13" t="s">
        <v>113</v>
      </c>
      <c r="F94" s="4" t="s">
        <v>210</v>
      </c>
      <c r="G94" s="4" t="s">
        <v>806</v>
      </c>
      <c r="H94" s="4" t="s">
        <v>772</v>
      </c>
      <c r="I94" s="4"/>
      <c r="J94" s="2" t="s">
        <v>775</v>
      </c>
      <c r="K94" s="2" t="s">
        <v>220</v>
      </c>
      <c r="L94" s="40" t="s">
        <v>212</v>
      </c>
      <c r="M94" s="2"/>
      <c r="N94" s="165" t="s">
        <v>1215</v>
      </c>
      <c r="O94" s="40"/>
      <c r="P94" s="40"/>
      <c r="Q94" s="165" t="s">
        <v>1215</v>
      </c>
      <c r="R94" s="165"/>
      <c r="S94" s="165"/>
      <c r="T94" s="165"/>
      <c r="U94" s="40"/>
      <c r="V94" s="40"/>
      <c r="W94" s="165"/>
      <c r="X94" s="165" t="s">
        <v>1215</v>
      </c>
      <c r="Y94" s="165"/>
      <c r="Z94" s="165"/>
      <c r="AA94" s="40"/>
      <c r="AB94" s="40"/>
      <c r="AC94" s="165">
        <v>5</v>
      </c>
      <c r="AD94" s="165"/>
      <c r="AE94" s="165">
        <v>54</v>
      </c>
      <c r="AF94" s="165">
        <v>2</v>
      </c>
    </row>
    <row r="95" spans="1:32" x14ac:dyDescent="0.25">
      <c r="A95" s="236"/>
      <c r="B95" s="235"/>
      <c r="C95" s="236" t="s">
        <v>213</v>
      </c>
      <c r="D95" s="2" t="s">
        <v>221</v>
      </c>
      <c r="E95" s="4"/>
      <c r="F95" s="4"/>
      <c r="G95" s="4"/>
      <c r="H95" s="4"/>
      <c r="I95" s="4"/>
      <c r="J95" s="4"/>
      <c r="K95" s="2"/>
      <c r="L95" s="40"/>
      <c r="M95" s="2"/>
      <c r="N95" s="165"/>
      <c r="O95" s="40"/>
      <c r="P95" s="40"/>
      <c r="Q95" s="165"/>
      <c r="R95" s="165"/>
      <c r="S95" s="165"/>
      <c r="T95" s="165"/>
      <c r="U95" s="40"/>
      <c r="V95" s="40"/>
      <c r="W95" s="165"/>
      <c r="X95" s="165"/>
      <c r="Y95" s="165"/>
      <c r="Z95" s="165"/>
      <c r="AA95" s="40"/>
      <c r="AB95" s="40"/>
      <c r="AC95" s="165"/>
      <c r="AD95" s="165"/>
      <c r="AE95" s="165"/>
      <c r="AF95" s="165"/>
    </row>
    <row r="96" spans="1:32" x14ac:dyDescent="0.25">
      <c r="A96" s="236"/>
      <c r="B96" s="235"/>
      <c r="C96" s="236" t="s">
        <v>139</v>
      </c>
      <c r="D96" s="2" t="s">
        <v>222</v>
      </c>
      <c r="E96" s="4"/>
      <c r="F96" s="4"/>
      <c r="G96" s="4"/>
      <c r="H96" s="4"/>
      <c r="I96" s="4"/>
      <c r="J96" s="4"/>
      <c r="K96" s="2"/>
      <c r="L96" s="40"/>
      <c r="M96" s="2"/>
      <c r="N96" s="165"/>
      <c r="O96" s="40"/>
      <c r="P96" s="40"/>
      <c r="Q96" s="165"/>
      <c r="R96" s="165"/>
      <c r="S96" s="165"/>
      <c r="T96" s="165"/>
      <c r="U96" s="40"/>
      <c r="V96" s="40"/>
      <c r="W96" s="165"/>
      <c r="X96" s="165"/>
      <c r="Y96" s="165"/>
      <c r="Z96" s="165"/>
      <c r="AA96" s="40"/>
      <c r="AB96" s="40"/>
      <c r="AC96" s="165"/>
      <c r="AD96" s="165"/>
      <c r="AE96" s="165"/>
      <c r="AF96" s="165"/>
    </row>
    <row r="97" spans="1:32" x14ac:dyDescent="0.25">
      <c r="A97" s="236"/>
      <c r="B97" s="235"/>
      <c r="C97" s="236" t="s">
        <v>139</v>
      </c>
      <c r="D97" s="2" t="s">
        <v>223</v>
      </c>
      <c r="E97" s="4"/>
      <c r="F97" s="4"/>
      <c r="G97" s="4"/>
      <c r="H97" s="4"/>
      <c r="I97" s="4"/>
      <c r="J97" s="4"/>
      <c r="K97" s="2"/>
      <c r="L97" s="40"/>
      <c r="M97" s="2"/>
      <c r="N97" s="165"/>
      <c r="O97" s="40"/>
      <c r="P97" s="40"/>
      <c r="Q97" s="165"/>
      <c r="R97" s="165"/>
      <c r="S97" s="165"/>
      <c r="T97" s="165"/>
      <c r="U97" s="40"/>
      <c r="V97" s="40"/>
      <c r="W97" s="165"/>
      <c r="X97" s="165"/>
      <c r="Y97" s="165"/>
      <c r="Z97" s="165"/>
      <c r="AA97" s="40"/>
      <c r="AB97" s="40"/>
      <c r="AC97" s="165"/>
      <c r="AD97" s="165"/>
      <c r="AE97" s="165"/>
      <c r="AF97" s="165"/>
    </row>
    <row r="98" spans="1:32" x14ac:dyDescent="0.25">
      <c r="A98" s="236"/>
      <c r="B98" s="235"/>
      <c r="C98" s="236" t="s">
        <v>139</v>
      </c>
      <c r="D98" s="2" t="s">
        <v>224</v>
      </c>
      <c r="E98" s="4"/>
      <c r="F98" s="4"/>
      <c r="G98" s="4"/>
      <c r="H98" s="4"/>
      <c r="I98" s="4"/>
      <c r="J98" s="4"/>
      <c r="K98" s="2"/>
      <c r="L98" s="40"/>
      <c r="M98" s="2"/>
      <c r="N98" s="165"/>
      <c r="O98" s="40"/>
      <c r="P98" s="40"/>
      <c r="Q98" s="165"/>
      <c r="R98" s="165"/>
      <c r="S98" s="165"/>
      <c r="T98" s="165"/>
      <c r="U98" s="40"/>
      <c r="V98" s="40"/>
      <c r="W98" s="165"/>
      <c r="X98" s="165"/>
      <c r="Y98" s="165"/>
      <c r="Z98" s="165"/>
      <c r="AA98" s="40"/>
      <c r="AB98" s="40"/>
      <c r="AC98" s="165"/>
      <c r="AD98" s="165"/>
      <c r="AE98" s="165"/>
      <c r="AF98" s="165"/>
    </row>
    <row r="99" spans="1:32" x14ac:dyDescent="0.25">
      <c r="A99" s="236">
        <v>23</v>
      </c>
      <c r="B99" s="235"/>
      <c r="C99" s="237" t="s">
        <v>167</v>
      </c>
      <c r="D99" s="12" t="s">
        <v>89</v>
      </c>
      <c r="E99" s="13" t="s">
        <v>116</v>
      </c>
      <c r="F99" s="4" t="s">
        <v>225</v>
      </c>
      <c r="G99" s="4" t="s">
        <v>853</v>
      </c>
      <c r="H99" s="4" t="s">
        <v>787</v>
      </c>
      <c r="I99" s="4"/>
      <c r="J99" s="2" t="s">
        <v>775</v>
      </c>
      <c r="K99" s="2" t="s">
        <v>227</v>
      </c>
      <c r="L99" s="2" t="s">
        <v>226</v>
      </c>
      <c r="M99" s="2"/>
      <c r="N99" s="165" t="s">
        <v>1215</v>
      </c>
      <c r="O99" s="40"/>
      <c r="P99" s="40"/>
      <c r="Q99" s="165" t="s">
        <v>1215</v>
      </c>
      <c r="R99" s="165"/>
      <c r="S99" s="165"/>
      <c r="T99" s="165"/>
      <c r="U99" s="40"/>
      <c r="V99" s="40"/>
      <c r="W99" s="165"/>
      <c r="X99" s="165" t="s">
        <v>1215</v>
      </c>
      <c r="Y99" s="165"/>
      <c r="Z99" s="165"/>
      <c r="AA99" s="40"/>
      <c r="AB99" s="40"/>
      <c r="AC99" s="165">
        <v>3</v>
      </c>
      <c r="AD99" s="165"/>
      <c r="AE99" s="165">
        <v>28</v>
      </c>
      <c r="AF99" s="165">
        <v>5</v>
      </c>
    </row>
    <row r="100" spans="1:32" x14ac:dyDescent="0.25">
      <c r="A100" s="236"/>
      <c r="B100" s="235"/>
      <c r="C100" s="236" t="s">
        <v>137</v>
      </c>
      <c r="D100" s="2" t="s">
        <v>228</v>
      </c>
      <c r="E100" s="4"/>
      <c r="F100" s="4"/>
      <c r="G100" s="4"/>
      <c r="H100" s="4"/>
      <c r="I100" s="4"/>
      <c r="J100" s="4"/>
      <c r="K100" s="2"/>
      <c r="L100" s="2"/>
      <c r="M100" s="2"/>
      <c r="N100" s="165"/>
      <c r="O100" s="40"/>
      <c r="P100" s="40"/>
      <c r="Q100" s="165"/>
      <c r="R100" s="165"/>
      <c r="S100" s="165"/>
      <c r="T100" s="165"/>
      <c r="U100" s="40"/>
      <c r="V100" s="40"/>
      <c r="W100" s="165"/>
      <c r="X100" s="165"/>
      <c r="Y100" s="165"/>
      <c r="Z100" s="165"/>
      <c r="AA100" s="40"/>
      <c r="AB100" s="40"/>
      <c r="AC100" s="165"/>
      <c r="AD100" s="165"/>
      <c r="AE100" s="165"/>
      <c r="AF100" s="165"/>
    </row>
    <row r="101" spans="1:32" x14ac:dyDescent="0.25">
      <c r="A101" s="236"/>
      <c r="B101" s="235"/>
      <c r="C101" s="236" t="s">
        <v>139</v>
      </c>
      <c r="D101" s="2" t="s">
        <v>229</v>
      </c>
      <c r="E101" s="4"/>
      <c r="F101" s="4"/>
      <c r="G101" s="4"/>
      <c r="H101" s="4"/>
      <c r="I101" s="4"/>
      <c r="J101" s="4"/>
      <c r="K101" s="2"/>
      <c r="L101" s="2"/>
      <c r="M101" s="2"/>
      <c r="N101" s="165"/>
      <c r="O101" s="40"/>
      <c r="P101" s="40"/>
      <c r="Q101" s="165"/>
      <c r="R101" s="165"/>
      <c r="S101" s="165"/>
      <c r="T101" s="165"/>
      <c r="U101" s="40"/>
      <c r="V101" s="40"/>
      <c r="W101" s="165"/>
      <c r="X101" s="165"/>
      <c r="Y101" s="165"/>
      <c r="Z101" s="165"/>
      <c r="AA101" s="40"/>
      <c r="AB101" s="40"/>
      <c r="AC101" s="165"/>
      <c r="AD101" s="165"/>
      <c r="AE101" s="165"/>
      <c r="AF101" s="165"/>
    </row>
    <row r="102" spans="1:32" x14ac:dyDescent="0.25">
      <c r="A102" s="236">
        <v>24</v>
      </c>
      <c r="B102" s="235"/>
      <c r="C102" s="237" t="s">
        <v>167</v>
      </c>
      <c r="D102" s="12" t="s">
        <v>193</v>
      </c>
      <c r="E102" s="13" t="s">
        <v>261</v>
      </c>
      <c r="F102" s="4" t="s">
        <v>230</v>
      </c>
      <c r="G102" s="4" t="s">
        <v>844</v>
      </c>
      <c r="H102" s="4" t="s">
        <v>772</v>
      </c>
      <c r="I102" s="4"/>
      <c r="J102" s="2" t="s">
        <v>775</v>
      </c>
      <c r="K102" s="2" t="s">
        <v>231</v>
      </c>
      <c r="L102" s="2"/>
      <c r="M102" s="2" t="s">
        <v>232</v>
      </c>
      <c r="N102" s="165" t="s">
        <v>1215</v>
      </c>
      <c r="O102" s="40"/>
      <c r="P102" s="40"/>
      <c r="Q102" s="165" t="s">
        <v>1215</v>
      </c>
      <c r="R102" s="165"/>
      <c r="S102" s="165"/>
      <c r="T102" s="165"/>
      <c r="U102" s="40"/>
      <c r="V102" s="40"/>
      <c r="W102" s="165"/>
      <c r="X102" s="165" t="s">
        <v>1215</v>
      </c>
      <c r="Y102" s="165"/>
      <c r="Z102" s="165"/>
      <c r="AA102" s="40"/>
      <c r="AB102" s="40"/>
      <c r="AC102" s="165">
        <v>4</v>
      </c>
      <c r="AD102" s="165"/>
      <c r="AE102" s="165">
        <v>54</v>
      </c>
      <c r="AF102" s="165">
        <v>6</v>
      </c>
    </row>
    <row r="103" spans="1:32" x14ac:dyDescent="0.25">
      <c r="A103" s="236"/>
      <c r="B103" s="235"/>
      <c r="C103" s="236" t="s">
        <v>238</v>
      </c>
      <c r="D103" s="2" t="s">
        <v>233</v>
      </c>
      <c r="E103" s="4"/>
      <c r="F103" s="4"/>
      <c r="G103" s="4"/>
      <c r="H103" s="4"/>
      <c r="I103" s="4"/>
      <c r="J103" s="4"/>
      <c r="K103" s="2"/>
      <c r="L103" s="2"/>
      <c r="M103" s="2"/>
      <c r="N103" s="165"/>
      <c r="O103" s="40"/>
      <c r="P103" s="40"/>
      <c r="Q103" s="165"/>
      <c r="R103" s="165"/>
      <c r="S103" s="165"/>
      <c r="T103" s="165"/>
      <c r="U103" s="40"/>
      <c r="V103" s="40"/>
      <c r="W103" s="165"/>
      <c r="X103" s="165"/>
      <c r="Y103" s="165"/>
      <c r="Z103" s="165"/>
      <c r="AA103" s="40"/>
      <c r="AB103" s="40"/>
      <c r="AC103" s="165"/>
      <c r="AD103" s="165"/>
      <c r="AE103" s="165"/>
      <c r="AF103" s="165"/>
    </row>
    <row r="104" spans="1:32" x14ac:dyDescent="0.25">
      <c r="A104" s="236"/>
      <c r="B104" s="235"/>
      <c r="C104" s="236" t="s">
        <v>250</v>
      </c>
      <c r="D104" s="2" t="s">
        <v>235</v>
      </c>
      <c r="E104" s="4"/>
      <c r="F104" s="4"/>
      <c r="G104" s="4"/>
      <c r="H104" s="4"/>
      <c r="I104" s="4"/>
      <c r="J104" s="4"/>
      <c r="K104" s="2"/>
      <c r="L104" s="2"/>
      <c r="M104" s="2"/>
      <c r="N104" s="165"/>
      <c r="O104" s="40"/>
      <c r="P104" s="40"/>
      <c r="Q104" s="165"/>
      <c r="R104" s="165"/>
      <c r="S104" s="165"/>
      <c r="T104" s="165"/>
      <c r="U104" s="40"/>
      <c r="V104" s="40"/>
      <c r="W104" s="165"/>
      <c r="X104" s="165"/>
      <c r="Y104" s="165"/>
      <c r="Z104" s="165"/>
      <c r="AA104" s="40"/>
      <c r="AB104" s="40"/>
      <c r="AC104" s="165"/>
      <c r="AD104" s="165"/>
      <c r="AE104" s="165"/>
      <c r="AF104" s="165"/>
    </row>
    <row r="105" spans="1:32" x14ac:dyDescent="0.25">
      <c r="A105" s="236"/>
      <c r="B105" s="235"/>
      <c r="C105" s="236" t="s">
        <v>240</v>
      </c>
      <c r="D105" s="2" t="s">
        <v>234</v>
      </c>
      <c r="E105" s="4"/>
      <c r="F105" s="4"/>
      <c r="G105" s="4"/>
      <c r="H105" s="4"/>
      <c r="I105" s="4"/>
      <c r="J105" s="4"/>
      <c r="K105" s="2"/>
      <c r="L105" s="2"/>
      <c r="M105" s="2"/>
      <c r="N105" s="165"/>
      <c r="O105" s="40"/>
      <c r="P105" s="40"/>
      <c r="Q105" s="165"/>
      <c r="R105" s="165"/>
      <c r="S105" s="165"/>
      <c r="T105" s="165"/>
      <c r="U105" s="40"/>
      <c r="V105" s="40"/>
      <c r="W105" s="165"/>
      <c r="X105" s="165"/>
      <c r="Y105" s="165"/>
      <c r="Z105" s="165"/>
      <c r="AA105" s="40"/>
      <c r="AB105" s="40"/>
      <c r="AC105" s="165"/>
      <c r="AD105" s="165"/>
      <c r="AE105" s="165"/>
      <c r="AF105" s="165"/>
    </row>
    <row r="106" spans="1:32" x14ac:dyDescent="0.25">
      <c r="A106" s="236">
        <v>25</v>
      </c>
      <c r="B106" s="235"/>
      <c r="C106" s="237" t="s">
        <v>167</v>
      </c>
      <c r="D106" s="12" t="s">
        <v>192</v>
      </c>
      <c r="E106" s="13" t="s">
        <v>263</v>
      </c>
      <c r="F106" s="4" t="s">
        <v>236</v>
      </c>
      <c r="G106" s="4" t="s">
        <v>854</v>
      </c>
      <c r="H106" s="4" t="s">
        <v>787</v>
      </c>
      <c r="I106" s="4"/>
      <c r="J106" s="2" t="s">
        <v>775</v>
      </c>
      <c r="K106" s="2" t="s">
        <v>231</v>
      </c>
      <c r="L106" s="2" t="s">
        <v>237</v>
      </c>
      <c r="M106" s="2"/>
      <c r="N106" s="165" t="s">
        <v>1215</v>
      </c>
      <c r="O106" s="40"/>
      <c r="P106" s="40"/>
      <c r="Q106" s="165" t="s">
        <v>1215</v>
      </c>
      <c r="R106" s="165"/>
      <c r="S106" s="165"/>
      <c r="T106" s="165"/>
      <c r="U106" s="40"/>
      <c r="V106" s="40"/>
      <c r="W106" s="165"/>
      <c r="X106" s="165" t="s">
        <v>1215</v>
      </c>
      <c r="Y106" s="165"/>
      <c r="Z106" s="165"/>
      <c r="AA106" s="40"/>
      <c r="AB106" s="40"/>
      <c r="AC106" s="165">
        <v>4</v>
      </c>
      <c r="AD106" s="165"/>
      <c r="AE106" s="165">
        <v>54</v>
      </c>
      <c r="AF106" s="165">
        <v>6</v>
      </c>
    </row>
    <row r="107" spans="1:32" x14ac:dyDescent="0.25">
      <c r="A107" s="236"/>
      <c r="B107" s="235"/>
      <c r="C107" s="236" t="s">
        <v>238</v>
      </c>
      <c r="D107" s="2" t="s">
        <v>241</v>
      </c>
      <c r="E107" s="4"/>
      <c r="F107" s="4"/>
      <c r="G107" s="4"/>
      <c r="H107" s="4"/>
      <c r="I107" s="4"/>
      <c r="J107" s="4"/>
      <c r="K107" s="2"/>
      <c r="L107" s="2"/>
      <c r="M107" s="2"/>
      <c r="N107" s="165"/>
      <c r="O107" s="40"/>
      <c r="P107" s="40"/>
      <c r="Q107" s="165"/>
      <c r="R107" s="165"/>
      <c r="S107" s="165"/>
      <c r="T107" s="165"/>
      <c r="U107" s="40"/>
      <c r="V107" s="40"/>
      <c r="W107" s="165"/>
      <c r="X107" s="165"/>
      <c r="Y107" s="165"/>
      <c r="Z107" s="165"/>
      <c r="AA107" s="40"/>
      <c r="AB107" s="40"/>
      <c r="AC107" s="165"/>
      <c r="AD107" s="165"/>
      <c r="AE107" s="165"/>
      <c r="AF107" s="165"/>
    </row>
    <row r="108" spans="1:32" x14ac:dyDescent="0.25">
      <c r="A108" s="236"/>
      <c r="B108" s="235"/>
      <c r="C108" s="236" t="s">
        <v>239</v>
      </c>
      <c r="D108" s="2" t="s">
        <v>242</v>
      </c>
      <c r="E108" s="4"/>
      <c r="F108" s="4"/>
      <c r="G108" s="4"/>
      <c r="H108" s="4"/>
      <c r="I108" s="4"/>
      <c r="J108" s="4"/>
      <c r="K108" s="2"/>
      <c r="L108" s="2"/>
      <c r="M108" s="2"/>
      <c r="N108" s="165"/>
      <c r="O108" s="40"/>
      <c r="P108" s="40"/>
      <c r="Q108" s="165"/>
      <c r="R108" s="165"/>
      <c r="S108" s="165"/>
      <c r="T108" s="165"/>
      <c r="U108" s="40"/>
      <c r="V108" s="40"/>
      <c r="W108" s="165"/>
      <c r="X108" s="165"/>
      <c r="Y108" s="165"/>
      <c r="Z108" s="165"/>
      <c r="AA108" s="40"/>
      <c r="AB108" s="40"/>
      <c r="AC108" s="165"/>
      <c r="AD108" s="165"/>
      <c r="AE108" s="165"/>
      <c r="AF108" s="165"/>
    </row>
    <row r="109" spans="1:32" x14ac:dyDescent="0.25">
      <c r="A109" s="236"/>
      <c r="B109" s="235"/>
      <c r="C109" s="236" t="s">
        <v>240</v>
      </c>
      <c r="D109" s="2" t="s">
        <v>243</v>
      </c>
      <c r="E109" s="4"/>
      <c r="F109" s="4"/>
      <c r="G109" s="4"/>
      <c r="H109" s="4"/>
      <c r="I109" s="4"/>
      <c r="J109" s="4"/>
      <c r="K109" s="2"/>
      <c r="L109" s="2"/>
      <c r="M109" s="2"/>
      <c r="N109" s="165"/>
      <c r="O109" s="40"/>
      <c r="P109" s="40"/>
      <c r="Q109" s="165"/>
      <c r="R109" s="165"/>
      <c r="S109" s="165"/>
      <c r="T109" s="165"/>
      <c r="U109" s="40"/>
      <c r="V109" s="40"/>
      <c r="W109" s="165"/>
      <c r="X109" s="165"/>
      <c r="Y109" s="165"/>
      <c r="Z109" s="165"/>
      <c r="AA109" s="40"/>
      <c r="AB109" s="40"/>
      <c r="AC109" s="165"/>
      <c r="AD109" s="165"/>
      <c r="AE109" s="165"/>
      <c r="AF109" s="165"/>
    </row>
    <row r="110" spans="1:32" x14ac:dyDescent="0.25">
      <c r="A110" s="236">
        <v>26</v>
      </c>
      <c r="B110" s="235"/>
      <c r="C110" s="237" t="s">
        <v>167</v>
      </c>
      <c r="D110" s="12" t="s">
        <v>217</v>
      </c>
      <c r="E110" s="237" t="s">
        <v>218</v>
      </c>
      <c r="F110" s="4" t="s">
        <v>376</v>
      </c>
      <c r="G110" s="4" t="s">
        <v>855</v>
      </c>
      <c r="H110" s="4" t="s">
        <v>772</v>
      </c>
      <c r="I110" s="4"/>
      <c r="J110" s="2" t="s">
        <v>775</v>
      </c>
      <c r="K110" s="2" t="s">
        <v>348</v>
      </c>
      <c r="L110" s="2"/>
      <c r="M110" s="2" t="s">
        <v>349</v>
      </c>
      <c r="N110" s="165" t="s">
        <v>1215</v>
      </c>
      <c r="O110" s="40"/>
      <c r="P110" s="40"/>
      <c r="Q110" s="165" t="s">
        <v>1215</v>
      </c>
      <c r="R110" s="165"/>
      <c r="S110" s="165"/>
      <c r="T110" s="165"/>
      <c r="U110" s="40"/>
      <c r="V110" s="40"/>
      <c r="W110" s="165"/>
      <c r="X110" s="165" t="s">
        <v>1215</v>
      </c>
      <c r="Y110" s="165"/>
      <c r="Z110" s="165"/>
      <c r="AA110" s="40"/>
      <c r="AB110" s="40"/>
      <c r="AC110" s="165">
        <v>5</v>
      </c>
      <c r="AD110" s="165"/>
      <c r="AE110" s="165">
        <v>67</v>
      </c>
      <c r="AF110" s="165">
        <v>4</v>
      </c>
    </row>
    <row r="111" spans="1:32" x14ac:dyDescent="0.25">
      <c r="A111" s="236"/>
      <c r="B111" s="235"/>
      <c r="C111" s="236" t="s">
        <v>381</v>
      </c>
      <c r="D111" s="2" t="s">
        <v>377</v>
      </c>
      <c r="E111" s="4"/>
      <c r="F111" s="4"/>
      <c r="G111" s="4"/>
      <c r="H111" s="4"/>
      <c r="I111" s="4"/>
      <c r="J111" s="4"/>
      <c r="K111" s="2"/>
      <c r="L111" s="2"/>
      <c r="M111" s="2"/>
      <c r="N111" s="165"/>
      <c r="O111" s="40"/>
      <c r="P111" s="40"/>
      <c r="Q111" s="165"/>
      <c r="R111" s="165"/>
      <c r="S111" s="165"/>
      <c r="T111" s="165"/>
      <c r="U111" s="40"/>
      <c r="V111" s="40"/>
      <c r="W111" s="165"/>
      <c r="X111" s="165"/>
      <c r="Y111" s="165"/>
      <c r="Z111" s="165"/>
      <c r="AA111" s="40"/>
      <c r="AB111" s="40"/>
      <c r="AC111" s="165"/>
      <c r="AD111" s="165"/>
      <c r="AE111" s="165"/>
      <c r="AF111" s="165"/>
    </row>
    <row r="112" spans="1:32" x14ac:dyDescent="0.25">
      <c r="A112" s="236"/>
      <c r="B112" s="235"/>
      <c r="C112" s="236" t="s">
        <v>213</v>
      </c>
      <c r="D112" s="2" t="s">
        <v>378</v>
      </c>
      <c r="E112" s="4"/>
      <c r="F112" s="4"/>
      <c r="G112" s="4"/>
      <c r="H112" s="4"/>
      <c r="I112" s="4"/>
      <c r="J112" s="4"/>
      <c r="K112" s="2"/>
      <c r="L112" s="2"/>
      <c r="M112" s="2"/>
      <c r="N112" s="165"/>
      <c r="O112" s="40"/>
      <c r="P112" s="40"/>
      <c r="Q112" s="165"/>
      <c r="R112" s="165"/>
      <c r="S112" s="165"/>
      <c r="T112" s="165"/>
      <c r="U112" s="40"/>
      <c r="V112" s="40"/>
      <c r="W112" s="165"/>
      <c r="X112" s="165"/>
      <c r="Y112" s="165"/>
      <c r="Z112" s="165"/>
      <c r="AA112" s="40"/>
      <c r="AB112" s="40"/>
      <c r="AC112" s="165"/>
      <c r="AD112" s="165"/>
      <c r="AE112" s="165"/>
      <c r="AF112" s="165"/>
    </row>
    <row r="113" spans="1:32" x14ac:dyDescent="0.25">
      <c r="A113" s="2"/>
      <c r="B113" s="235"/>
      <c r="C113" s="236" t="s">
        <v>314</v>
      </c>
      <c r="D113" s="2" t="s">
        <v>379</v>
      </c>
      <c r="E113" s="4"/>
      <c r="F113" s="4"/>
      <c r="G113" s="4"/>
      <c r="H113" s="4"/>
      <c r="I113" s="4"/>
      <c r="J113" s="4"/>
      <c r="K113" s="2"/>
      <c r="L113" s="2"/>
      <c r="M113" s="2"/>
      <c r="N113" s="165"/>
      <c r="O113" s="40"/>
      <c r="P113" s="40"/>
      <c r="Q113" s="165"/>
      <c r="R113" s="165"/>
      <c r="S113" s="165"/>
      <c r="T113" s="165"/>
      <c r="U113" s="40"/>
      <c r="V113" s="40"/>
      <c r="W113" s="165"/>
      <c r="X113" s="165"/>
      <c r="Y113" s="165"/>
      <c r="Z113" s="165"/>
      <c r="AA113" s="40"/>
      <c r="AB113" s="40"/>
      <c r="AC113" s="165"/>
      <c r="AD113" s="165"/>
      <c r="AE113" s="165"/>
      <c r="AF113" s="165"/>
    </row>
    <row r="114" spans="1:32" x14ac:dyDescent="0.25">
      <c r="A114" s="2"/>
      <c r="B114" s="235"/>
      <c r="C114" s="236" t="s">
        <v>314</v>
      </c>
      <c r="D114" s="2" t="s">
        <v>380</v>
      </c>
      <c r="E114" s="2"/>
      <c r="F114" s="2"/>
      <c r="G114" s="2"/>
      <c r="H114" s="2"/>
      <c r="I114" s="2"/>
      <c r="J114" s="2"/>
      <c r="K114" s="2"/>
      <c r="L114" s="2"/>
      <c r="M114" s="2"/>
      <c r="N114" s="165"/>
      <c r="O114" s="40"/>
      <c r="P114" s="40"/>
      <c r="Q114" s="165"/>
      <c r="R114" s="165"/>
      <c r="S114" s="165"/>
      <c r="T114" s="165"/>
      <c r="U114" s="40"/>
      <c r="V114" s="40"/>
      <c r="W114" s="165"/>
      <c r="X114" s="165"/>
      <c r="Y114" s="165"/>
      <c r="Z114" s="165"/>
      <c r="AA114" s="40"/>
      <c r="AB114" s="40"/>
      <c r="AC114" s="165"/>
      <c r="AD114" s="165"/>
      <c r="AE114" s="165"/>
      <c r="AF114" s="165"/>
    </row>
    <row r="115" spans="1:32" x14ac:dyDescent="0.25">
      <c r="A115" s="236">
        <v>27</v>
      </c>
      <c r="B115" s="235"/>
      <c r="C115" s="237" t="s">
        <v>167</v>
      </c>
      <c r="D115" s="12" t="s">
        <v>98</v>
      </c>
      <c r="E115" s="13" t="s">
        <v>99</v>
      </c>
      <c r="F115" s="9">
        <v>35192006998</v>
      </c>
      <c r="G115" s="47">
        <v>44418</v>
      </c>
      <c r="H115" s="4" t="s">
        <v>772</v>
      </c>
      <c r="I115" s="4"/>
      <c r="J115" s="2" t="s">
        <v>775</v>
      </c>
      <c r="K115" s="2" t="s">
        <v>383</v>
      </c>
      <c r="L115" s="2" t="s">
        <v>384</v>
      </c>
      <c r="M115" s="2"/>
      <c r="N115" s="165" t="s">
        <v>1215</v>
      </c>
      <c r="O115" s="40"/>
      <c r="P115" s="40"/>
      <c r="Q115" s="165" t="s">
        <v>1215</v>
      </c>
      <c r="R115" s="165"/>
      <c r="S115" s="165"/>
      <c r="T115" s="165"/>
      <c r="U115" s="40"/>
      <c r="V115" s="40"/>
      <c r="W115" s="165"/>
      <c r="X115" s="165" t="s">
        <v>1215</v>
      </c>
      <c r="Y115" s="165"/>
      <c r="Z115" s="165"/>
      <c r="AA115" s="40"/>
      <c r="AB115" s="40"/>
      <c r="AC115" s="165">
        <v>4</v>
      </c>
      <c r="AD115" s="165"/>
      <c r="AE115" s="165">
        <v>67</v>
      </c>
      <c r="AF115" s="165">
        <v>3</v>
      </c>
    </row>
    <row r="116" spans="1:32" x14ac:dyDescent="0.25">
      <c r="A116" s="236"/>
      <c r="B116" s="235"/>
      <c r="C116" s="236" t="s">
        <v>385</v>
      </c>
      <c r="D116" s="2" t="s">
        <v>386</v>
      </c>
      <c r="E116" s="9"/>
      <c r="F116" s="9"/>
      <c r="G116" s="9"/>
      <c r="H116" s="9"/>
      <c r="I116" s="9"/>
      <c r="J116" s="9"/>
      <c r="K116" s="2"/>
      <c r="L116" s="2"/>
      <c r="M116" s="2"/>
      <c r="N116" s="165"/>
      <c r="O116" s="40"/>
      <c r="P116" s="40"/>
      <c r="Q116" s="165"/>
      <c r="R116" s="165"/>
      <c r="S116" s="165"/>
      <c r="T116" s="165"/>
      <c r="U116" s="40"/>
      <c r="V116" s="40"/>
      <c r="W116" s="165"/>
      <c r="X116" s="165"/>
      <c r="Y116" s="165"/>
      <c r="Z116" s="165"/>
      <c r="AA116" s="40"/>
      <c r="AB116" s="40"/>
      <c r="AC116" s="165"/>
      <c r="AD116" s="165"/>
      <c r="AE116" s="165"/>
      <c r="AF116" s="165"/>
    </row>
    <row r="117" spans="1:32" x14ac:dyDescent="0.25">
      <c r="A117" s="236"/>
      <c r="B117" s="235"/>
      <c r="C117" s="236" t="s">
        <v>314</v>
      </c>
      <c r="D117" s="2" t="s">
        <v>387</v>
      </c>
      <c r="E117" s="9"/>
      <c r="F117" s="9"/>
      <c r="G117" s="9"/>
      <c r="H117" s="9"/>
      <c r="I117" s="9"/>
      <c r="J117" s="9"/>
      <c r="K117" s="2"/>
      <c r="L117" s="2"/>
      <c r="M117" s="2"/>
      <c r="N117" s="165"/>
      <c r="O117" s="40"/>
      <c r="P117" s="40"/>
      <c r="Q117" s="165"/>
      <c r="R117" s="165"/>
      <c r="S117" s="165"/>
      <c r="T117" s="165"/>
      <c r="U117" s="40"/>
      <c r="V117" s="40"/>
      <c r="W117" s="165"/>
      <c r="X117" s="165"/>
      <c r="Y117" s="165"/>
      <c r="Z117" s="165"/>
      <c r="AA117" s="40"/>
      <c r="AB117" s="40"/>
      <c r="AC117" s="165"/>
      <c r="AD117" s="165"/>
      <c r="AE117" s="165"/>
      <c r="AF117" s="165"/>
    </row>
    <row r="118" spans="1:32" x14ac:dyDescent="0.25">
      <c r="A118" s="236"/>
      <c r="B118" s="235"/>
      <c r="C118" s="236" t="s">
        <v>314</v>
      </c>
      <c r="D118" s="2" t="s">
        <v>388</v>
      </c>
      <c r="E118" s="9"/>
      <c r="F118" s="9"/>
      <c r="G118" s="9"/>
      <c r="H118" s="9"/>
      <c r="I118" s="9"/>
      <c r="J118" s="9"/>
      <c r="K118" s="2"/>
      <c r="L118" s="2"/>
      <c r="M118" s="2"/>
      <c r="N118" s="165"/>
      <c r="O118" s="40"/>
      <c r="P118" s="40"/>
      <c r="Q118" s="165"/>
      <c r="R118" s="165"/>
      <c r="S118" s="165"/>
      <c r="T118" s="165"/>
      <c r="U118" s="40"/>
      <c r="V118" s="40"/>
      <c r="W118" s="165"/>
      <c r="X118" s="165"/>
      <c r="Y118" s="165"/>
      <c r="Z118" s="165"/>
      <c r="AA118" s="40"/>
      <c r="AB118" s="40"/>
      <c r="AC118" s="165"/>
      <c r="AD118" s="165"/>
      <c r="AE118" s="165"/>
      <c r="AF118" s="165"/>
    </row>
    <row r="119" spans="1:32" x14ac:dyDescent="0.25">
      <c r="A119" s="236">
        <v>28</v>
      </c>
      <c r="B119" s="235"/>
      <c r="C119" s="237" t="s">
        <v>167</v>
      </c>
      <c r="D119" s="12" t="s">
        <v>25</v>
      </c>
      <c r="E119" s="13" t="s">
        <v>50</v>
      </c>
      <c r="F119" s="9">
        <v>168388215</v>
      </c>
      <c r="G119" s="47">
        <v>39781</v>
      </c>
      <c r="H119" s="9" t="s">
        <v>787</v>
      </c>
      <c r="I119" s="9"/>
      <c r="J119" s="2" t="s">
        <v>775</v>
      </c>
      <c r="K119" s="2" t="s">
        <v>389</v>
      </c>
      <c r="L119" s="2" t="s">
        <v>390</v>
      </c>
      <c r="M119" s="2"/>
      <c r="N119" s="165" t="s">
        <v>1215</v>
      </c>
      <c r="O119" s="40"/>
      <c r="P119" s="40"/>
      <c r="Q119" s="165" t="s">
        <v>1215</v>
      </c>
      <c r="R119" s="165"/>
      <c r="S119" s="165"/>
      <c r="T119" s="165"/>
      <c r="U119" s="40"/>
      <c r="V119" s="40"/>
      <c r="W119" s="165"/>
      <c r="X119" s="165" t="s">
        <v>1215</v>
      </c>
      <c r="Y119" s="165"/>
      <c r="Z119" s="165"/>
      <c r="AA119" s="40"/>
      <c r="AB119" s="40"/>
      <c r="AC119" s="165">
        <v>4</v>
      </c>
      <c r="AD119" s="165"/>
      <c r="AE119" s="165">
        <v>67</v>
      </c>
      <c r="AF119" s="165">
        <v>2</v>
      </c>
    </row>
    <row r="120" spans="1:32" x14ac:dyDescent="0.25">
      <c r="A120" s="236"/>
      <c r="B120" s="235"/>
      <c r="C120" s="236" t="s">
        <v>137</v>
      </c>
      <c r="D120" s="2" t="s">
        <v>391</v>
      </c>
      <c r="E120" s="2"/>
      <c r="F120" s="2"/>
      <c r="G120" s="2"/>
      <c r="H120" s="2"/>
      <c r="I120" s="2"/>
      <c r="J120" s="2"/>
      <c r="K120" s="2"/>
      <c r="L120" s="2"/>
      <c r="M120" s="2"/>
      <c r="N120" s="165"/>
      <c r="O120" s="40"/>
      <c r="P120" s="40"/>
      <c r="Q120" s="165"/>
      <c r="R120" s="165"/>
      <c r="S120" s="165"/>
      <c r="T120" s="165"/>
      <c r="U120" s="40"/>
      <c r="V120" s="40"/>
      <c r="W120" s="165"/>
      <c r="X120" s="165"/>
      <c r="Y120" s="165"/>
      <c r="Z120" s="165"/>
      <c r="AA120" s="40"/>
      <c r="AB120" s="40"/>
      <c r="AC120" s="165"/>
      <c r="AD120" s="165"/>
      <c r="AE120" s="165"/>
      <c r="AF120" s="165"/>
    </row>
    <row r="121" spans="1:32" x14ac:dyDescent="0.25">
      <c r="A121" s="236"/>
      <c r="B121" s="235"/>
      <c r="C121" s="236" t="s">
        <v>314</v>
      </c>
      <c r="D121" s="2" t="s">
        <v>392</v>
      </c>
      <c r="E121" s="2"/>
      <c r="F121" s="2"/>
      <c r="G121" s="2"/>
      <c r="H121" s="2"/>
      <c r="I121" s="2"/>
      <c r="J121" s="2"/>
      <c r="K121" s="2"/>
      <c r="L121" s="2"/>
      <c r="M121" s="2"/>
      <c r="N121" s="165"/>
      <c r="O121" s="40"/>
      <c r="P121" s="40"/>
      <c r="Q121" s="165"/>
      <c r="R121" s="165"/>
      <c r="S121" s="165"/>
      <c r="T121" s="165"/>
      <c r="U121" s="40"/>
      <c r="V121" s="40"/>
      <c r="W121" s="165"/>
      <c r="X121" s="165"/>
      <c r="Y121" s="165"/>
      <c r="Z121" s="165"/>
      <c r="AA121" s="40"/>
      <c r="AB121" s="40"/>
      <c r="AC121" s="165"/>
      <c r="AD121" s="165"/>
      <c r="AE121" s="165"/>
      <c r="AF121" s="165"/>
    </row>
    <row r="122" spans="1:32" x14ac:dyDescent="0.25">
      <c r="A122" s="236"/>
      <c r="B122" s="235"/>
      <c r="C122" s="236" t="s">
        <v>314</v>
      </c>
      <c r="D122" s="2" t="s">
        <v>393</v>
      </c>
      <c r="E122" s="2"/>
      <c r="F122" s="2"/>
      <c r="G122" s="2"/>
      <c r="H122" s="2"/>
      <c r="I122" s="2"/>
      <c r="J122" s="2"/>
      <c r="K122" s="2"/>
      <c r="L122" s="2"/>
      <c r="M122" s="2"/>
      <c r="N122" s="165"/>
      <c r="O122" s="40"/>
      <c r="P122" s="40"/>
      <c r="Q122" s="165"/>
      <c r="R122" s="165"/>
      <c r="S122" s="165"/>
      <c r="T122" s="165"/>
      <c r="U122" s="40"/>
      <c r="V122" s="40"/>
      <c r="W122" s="165"/>
      <c r="X122" s="165"/>
      <c r="Y122" s="165"/>
      <c r="Z122" s="165"/>
      <c r="AA122" s="40"/>
      <c r="AB122" s="40"/>
      <c r="AC122" s="165"/>
      <c r="AD122" s="165"/>
      <c r="AE122" s="165"/>
      <c r="AF122" s="165"/>
    </row>
    <row r="123" spans="1:32" x14ac:dyDescent="0.25">
      <c r="A123" s="236">
        <v>29</v>
      </c>
      <c r="B123" s="235"/>
      <c r="C123" s="237" t="s">
        <v>167</v>
      </c>
      <c r="D123" s="12" t="s">
        <v>12</v>
      </c>
      <c r="E123" s="13"/>
      <c r="F123" s="4" t="s">
        <v>394</v>
      </c>
      <c r="G123" s="4" t="s">
        <v>856</v>
      </c>
      <c r="H123" s="4" t="s">
        <v>778</v>
      </c>
      <c r="I123" s="4"/>
      <c r="J123" s="2" t="s">
        <v>775</v>
      </c>
      <c r="K123" s="2" t="s">
        <v>348</v>
      </c>
      <c r="L123" s="2" t="s">
        <v>395</v>
      </c>
      <c r="M123" s="2"/>
      <c r="N123" s="165" t="s">
        <v>1215</v>
      </c>
      <c r="O123" s="40"/>
      <c r="P123" s="40"/>
      <c r="Q123" s="165" t="s">
        <v>1215</v>
      </c>
      <c r="R123" s="165"/>
      <c r="S123" s="165"/>
      <c r="T123" s="165"/>
      <c r="U123" s="40"/>
      <c r="V123" s="40"/>
      <c r="W123" s="165"/>
      <c r="X123" s="165" t="s">
        <v>1215</v>
      </c>
      <c r="Y123" s="165"/>
      <c r="Z123" s="165"/>
      <c r="AA123" s="40"/>
      <c r="AB123" s="40"/>
      <c r="AC123" s="165">
        <v>3</v>
      </c>
      <c r="AD123" s="165"/>
      <c r="AE123" s="165">
        <v>67</v>
      </c>
      <c r="AF123" s="165">
        <v>5</v>
      </c>
    </row>
    <row r="124" spans="1:32" x14ac:dyDescent="0.25">
      <c r="A124" s="236"/>
      <c r="B124" s="235"/>
      <c r="C124" s="236" t="s">
        <v>137</v>
      </c>
      <c r="D124" s="2" t="s">
        <v>396</v>
      </c>
      <c r="E124" s="4"/>
      <c r="F124" s="4"/>
      <c r="G124" s="4"/>
      <c r="H124" s="4"/>
      <c r="I124" s="4"/>
      <c r="J124" s="4"/>
      <c r="K124" s="2"/>
      <c r="L124" s="2"/>
      <c r="M124" s="2"/>
      <c r="N124" s="165"/>
      <c r="O124" s="40"/>
      <c r="P124" s="40"/>
      <c r="Q124" s="165"/>
      <c r="R124" s="165"/>
      <c r="S124" s="165"/>
      <c r="T124" s="165"/>
      <c r="U124" s="40"/>
      <c r="V124" s="40"/>
      <c r="W124" s="165"/>
      <c r="X124" s="165"/>
      <c r="Y124" s="165"/>
      <c r="Z124" s="165"/>
      <c r="AA124" s="40"/>
      <c r="AB124" s="40"/>
      <c r="AC124" s="165"/>
      <c r="AD124" s="165"/>
      <c r="AE124" s="165"/>
      <c r="AF124" s="165"/>
    </row>
    <row r="125" spans="1:32" x14ac:dyDescent="0.25">
      <c r="A125" s="236"/>
      <c r="B125" s="235"/>
      <c r="C125" s="236" t="s">
        <v>314</v>
      </c>
      <c r="D125" s="2" t="s">
        <v>397</v>
      </c>
      <c r="E125" s="4"/>
      <c r="F125" s="4"/>
      <c r="G125" s="4"/>
      <c r="H125" s="4"/>
      <c r="I125" s="4"/>
      <c r="J125" s="4"/>
      <c r="K125" s="2"/>
      <c r="L125" s="2"/>
      <c r="M125" s="2"/>
      <c r="N125" s="165"/>
      <c r="O125" s="40"/>
      <c r="P125" s="40"/>
      <c r="Q125" s="165"/>
      <c r="R125" s="165"/>
      <c r="S125" s="165"/>
      <c r="T125" s="165"/>
      <c r="U125" s="40"/>
      <c r="V125" s="40"/>
      <c r="W125" s="165"/>
      <c r="X125" s="165"/>
      <c r="Y125" s="165"/>
      <c r="Z125" s="165"/>
      <c r="AA125" s="40"/>
      <c r="AB125" s="40"/>
      <c r="AC125" s="165"/>
      <c r="AD125" s="165"/>
      <c r="AE125" s="165"/>
      <c r="AF125" s="165"/>
    </row>
    <row r="126" spans="1:32" x14ac:dyDescent="0.25">
      <c r="A126" s="236">
        <v>30</v>
      </c>
      <c r="B126" s="235"/>
      <c r="C126" s="237" t="s">
        <v>167</v>
      </c>
      <c r="D126" s="12" t="s">
        <v>296</v>
      </c>
      <c r="E126" s="13" t="s">
        <v>305</v>
      </c>
      <c r="F126" s="4" t="s">
        <v>398</v>
      </c>
      <c r="G126" s="4" t="s">
        <v>786</v>
      </c>
      <c r="H126" s="4" t="s">
        <v>772</v>
      </c>
      <c r="I126" s="4"/>
      <c r="J126" s="2" t="s">
        <v>775</v>
      </c>
      <c r="K126" s="2" t="s">
        <v>369</v>
      </c>
      <c r="L126" s="2" t="s">
        <v>399</v>
      </c>
      <c r="M126" s="2"/>
      <c r="N126" s="165" t="s">
        <v>1215</v>
      </c>
      <c r="O126" s="40"/>
      <c r="P126" s="40"/>
      <c r="Q126" s="165" t="s">
        <v>1215</v>
      </c>
      <c r="R126" s="165"/>
      <c r="S126" s="165"/>
      <c r="T126" s="165"/>
      <c r="U126" s="40"/>
      <c r="V126" s="40"/>
      <c r="W126" s="165"/>
      <c r="X126" s="165" t="s">
        <v>1215</v>
      </c>
      <c r="Y126" s="165"/>
      <c r="Z126" s="165"/>
      <c r="AA126" s="40"/>
      <c r="AB126" s="40"/>
      <c r="AC126" s="165">
        <v>4</v>
      </c>
      <c r="AD126" s="165"/>
      <c r="AE126" s="165">
        <v>67</v>
      </c>
      <c r="AF126" s="165">
        <v>5</v>
      </c>
    </row>
    <row r="127" spans="1:32" x14ac:dyDescent="0.25">
      <c r="A127" s="236"/>
      <c r="B127" s="235"/>
      <c r="C127" s="236" t="s">
        <v>213</v>
      </c>
      <c r="D127" s="2" t="s">
        <v>400</v>
      </c>
      <c r="E127" s="4"/>
      <c r="F127" s="4"/>
      <c r="G127" s="4"/>
      <c r="H127" s="4"/>
      <c r="I127" s="4"/>
      <c r="J127" s="4"/>
      <c r="K127" s="2"/>
      <c r="L127" s="2"/>
      <c r="M127" s="2"/>
      <c r="N127" s="165"/>
      <c r="O127" s="40"/>
      <c r="P127" s="40"/>
      <c r="Q127" s="165"/>
      <c r="R127" s="165"/>
      <c r="S127" s="165"/>
      <c r="T127" s="165"/>
      <c r="U127" s="40"/>
      <c r="V127" s="40"/>
      <c r="W127" s="165"/>
      <c r="X127" s="165"/>
      <c r="Y127" s="165"/>
      <c r="Z127" s="165"/>
      <c r="AA127" s="40"/>
      <c r="AB127" s="40"/>
      <c r="AC127" s="165"/>
      <c r="AD127" s="165"/>
      <c r="AE127" s="165"/>
      <c r="AF127" s="165"/>
    </row>
    <row r="128" spans="1:32" x14ac:dyDescent="0.25">
      <c r="A128" s="236"/>
      <c r="B128" s="235"/>
      <c r="C128" s="236" t="s">
        <v>139</v>
      </c>
      <c r="D128" s="2" t="s">
        <v>401</v>
      </c>
      <c r="E128" s="4"/>
      <c r="F128" s="4"/>
      <c r="G128" s="4"/>
      <c r="H128" s="4"/>
      <c r="I128" s="4"/>
      <c r="J128" s="4"/>
      <c r="K128" s="2"/>
      <c r="L128" s="2"/>
      <c r="M128" s="2"/>
      <c r="N128" s="165"/>
      <c r="O128" s="40"/>
      <c r="P128" s="40"/>
      <c r="Q128" s="165"/>
      <c r="R128" s="165"/>
      <c r="S128" s="165"/>
      <c r="T128" s="165"/>
      <c r="U128" s="40"/>
      <c r="V128" s="40"/>
      <c r="W128" s="165"/>
      <c r="X128" s="165"/>
      <c r="Y128" s="165"/>
      <c r="Z128" s="165"/>
      <c r="AA128" s="40"/>
      <c r="AB128" s="40"/>
      <c r="AC128" s="165"/>
      <c r="AD128" s="165"/>
      <c r="AE128" s="165"/>
      <c r="AF128" s="165"/>
    </row>
    <row r="129" spans="1:32" x14ac:dyDescent="0.25">
      <c r="A129" s="236"/>
      <c r="B129" s="235"/>
      <c r="C129" s="236" t="s">
        <v>139</v>
      </c>
      <c r="D129" s="2" t="s">
        <v>402</v>
      </c>
      <c r="E129" s="4"/>
      <c r="F129" s="4"/>
      <c r="G129" s="4"/>
      <c r="H129" s="4"/>
      <c r="I129" s="4"/>
      <c r="J129" s="4"/>
      <c r="K129" s="2"/>
      <c r="L129" s="2"/>
      <c r="M129" s="2"/>
      <c r="N129" s="165"/>
      <c r="O129" s="40"/>
      <c r="P129" s="40"/>
      <c r="Q129" s="165"/>
      <c r="R129" s="165"/>
      <c r="S129" s="165"/>
      <c r="T129" s="165"/>
      <c r="U129" s="40"/>
      <c r="V129" s="40"/>
      <c r="W129" s="165"/>
      <c r="X129" s="165"/>
      <c r="Y129" s="165"/>
      <c r="Z129" s="165"/>
      <c r="AA129" s="40"/>
      <c r="AB129" s="40"/>
      <c r="AC129" s="165"/>
      <c r="AD129" s="165"/>
      <c r="AE129" s="165"/>
      <c r="AF129" s="165"/>
    </row>
    <row r="130" spans="1:32" x14ac:dyDescent="0.25">
      <c r="A130" s="236">
        <v>31</v>
      </c>
      <c r="B130" s="235"/>
      <c r="C130" s="237" t="s">
        <v>167</v>
      </c>
      <c r="D130" s="12" t="s">
        <v>299</v>
      </c>
      <c r="E130" s="13" t="s">
        <v>178</v>
      </c>
      <c r="F130" s="4" t="s">
        <v>403</v>
      </c>
      <c r="G130" s="4" t="s">
        <v>857</v>
      </c>
      <c r="H130" s="4" t="s">
        <v>772</v>
      </c>
      <c r="I130" s="4"/>
      <c r="J130" s="2" t="s">
        <v>775</v>
      </c>
      <c r="K130" s="2" t="s">
        <v>369</v>
      </c>
      <c r="L130" s="2" t="s">
        <v>404</v>
      </c>
      <c r="M130" s="2"/>
      <c r="N130" s="165" t="s">
        <v>1215</v>
      </c>
      <c r="O130" s="40"/>
      <c r="P130" s="40"/>
      <c r="Q130" s="165" t="s">
        <v>1215</v>
      </c>
      <c r="R130" s="165"/>
      <c r="S130" s="165"/>
      <c r="T130" s="165"/>
      <c r="U130" s="40"/>
      <c r="V130" s="40"/>
      <c r="W130" s="165"/>
      <c r="X130" s="165" t="s">
        <v>1215</v>
      </c>
      <c r="Y130" s="165"/>
      <c r="Z130" s="165"/>
      <c r="AA130" s="40"/>
      <c r="AB130" s="40"/>
      <c r="AC130" s="165">
        <v>4</v>
      </c>
      <c r="AD130" s="165"/>
      <c r="AE130" s="165">
        <v>54</v>
      </c>
      <c r="AF130" s="165">
        <v>3</v>
      </c>
    </row>
    <row r="131" spans="1:32" x14ac:dyDescent="0.25">
      <c r="A131" s="236"/>
      <c r="B131" s="235"/>
      <c r="C131" s="236" t="s">
        <v>213</v>
      </c>
      <c r="D131" s="2" t="s">
        <v>405</v>
      </c>
      <c r="E131" s="4"/>
      <c r="F131" s="4"/>
      <c r="G131" s="4"/>
      <c r="H131" s="4"/>
      <c r="I131" s="4"/>
      <c r="J131" s="4"/>
      <c r="K131" s="2"/>
      <c r="L131" s="2"/>
      <c r="M131" s="2"/>
      <c r="N131" s="165"/>
      <c r="O131" s="40"/>
      <c r="P131" s="40"/>
      <c r="Q131" s="165"/>
      <c r="R131" s="165"/>
      <c r="S131" s="165"/>
      <c r="T131" s="165"/>
      <c r="U131" s="40"/>
      <c r="V131" s="40"/>
      <c r="W131" s="165"/>
      <c r="X131" s="165"/>
      <c r="Y131" s="165"/>
      <c r="Z131" s="165"/>
      <c r="AA131" s="40"/>
      <c r="AB131" s="40"/>
      <c r="AC131" s="165"/>
      <c r="AD131" s="165"/>
      <c r="AE131" s="165"/>
      <c r="AF131" s="165"/>
    </row>
    <row r="132" spans="1:32" x14ac:dyDescent="0.25">
      <c r="A132" s="236"/>
      <c r="B132" s="235"/>
      <c r="C132" s="236" t="s">
        <v>139</v>
      </c>
      <c r="D132" s="2" t="s">
        <v>406</v>
      </c>
      <c r="E132" s="4"/>
      <c r="F132" s="4"/>
      <c r="G132" s="4"/>
      <c r="H132" s="4"/>
      <c r="I132" s="4"/>
      <c r="J132" s="4"/>
      <c r="K132" s="2"/>
      <c r="L132" s="2"/>
      <c r="M132" s="2"/>
      <c r="N132" s="165"/>
      <c r="O132" s="40"/>
      <c r="P132" s="40"/>
      <c r="Q132" s="165"/>
      <c r="R132" s="165"/>
      <c r="S132" s="165"/>
      <c r="T132" s="165"/>
      <c r="U132" s="40"/>
      <c r="V132" s="40"/>
      <c r="W132" s="165"/>
      <c r="X132" s="165"/>
      <c r="Y132" s="165"/>
      <c r="Z132" s="165"/>
      <c r="AA132" s="40"/>
      <c r="AB132" s="40"/>
      <c r="AC132" s="165"/>
      <c r="AD132" s="165"/>
      <c r="AE132" s="165"/>
      <c r="AF132" s="165"/>
    </row>
    <row r="133" spans="1:32" x14ac:dyDescent="0.25">
      <c r="A133" s="236"/>
      <c r="B133" s="235"/>
      <c r="C133" s="236" t="s">
        <v>139</v>
      </c>
      <c r="D133" s="2" t="s">
        <v>407</v>
      </c>
      <c r="E133" s="4"/>
      <c r="F133" s="4"/>
      <c r="G133" s="4"/>
      <c r="H133" s="4"/>
      <c r="I133" s="4"/>
      <c r="J133" s="4"/>
      <c r="K133" s="2"/>
      <c r="L133" s="2"/>
      <c r="M133" s="2"/>
      <c r="N133" s="165"/>
      <c r="O133" s="40"/>
      <c r="P133" s="40"/>
      <c r="Q133" s="165"/>
      <c r="R133" s="165"/>
      <c r="S133" s="165"/>
      <c r="T133" s="165"/>
      <c r="U133" s="40"/>
      <c r="V133" s="40"/>
      <c r="W133" s="165"/>
      <c r="X133" s="165"/>
      <c r="Y133" s="165"/>
      <c r="Z133" s="165"/>
      <c r="AA133" s="40"/>
      <c r="AB133" s="40"/>
      <c r="AC133" s="165"/>
      <c r="AD133" s="165"/>
      <c r="AE133" s="165"/>
      <c r="AF133" s="165"/>
    </row>
    <row r="134" spans="1:32" x14ac:dyDescent="0.25">
      <c r="A134" s="236">
        <v>32</v>
      </c>
      <c r="B134" s="235"/>
      <c r="C134" s="237" t="s">
        <v>167</v>
      </c>
      <c r="D134" s="12" t="s">
        <v>306</v>
      </c>
      <c r="E134" s="13" t="s">
        <v>304</v>
      </c>
      <c r="F134" s="4" t="s">
        <v>408</v>
      </c>
      <c r="G134" s="4" t="s">
        <v>858</v>
      </c>
      <c r="H134" s="4" t="s">
        <v>787</v>
      </c>
      <c r="I134" s="4"/>
      <c r="J134" s="2" t="s">
        <v>775</v>
      </c>
      <c r="K134" s="2" t="s">
        <v>369</v>
      </c>
      <c r="L134" s="2" t="s">
        <v>409</v>
      </c>
      <c r="M134" s="2"/>
      <c r="N134" s="165" t="s">
        <v>1215</v>
      </c>
      <c r="O134" s="40"/>
      <c r="P134" s="40"/>
      <c r="Q134" s="165" t="s">
        <v>1215</v>
      </c>
      <c r="R134" s="165"/>
      <c r="S134" s="165"/>
      <c r="T134" s="165"/>
      <c r="U134" s="40"/>
      <c r="V134" s="40"/>
      <c r="W134" s="165"/>
      <c r="X134" s="165" t="s">
        <v>1215</v>
      </c>
      <c r="Y134" s="165"/>
      <c r="Z134" s="165"/>
      <c r="AA134" s="40"/>
      <c r="AB134" s="40"/>
      <c r="AC134" s="165">
        <v>4</v>
      </c>
      <c r="AD134" s="165"/>
      <c r="AE134" s="165">
        <v>67</v>
      </c>
      <c r="AF134" s="165">
        <v>6</v>
      </c>
    </row>
    <row r="135" spans="1:32" x14ac:dyDescent="0.25">
      <c r="A135" s="236"/>
      <c r="B135" s="235"/>
      <c r="C135" s="236" t="s">
        <v>137</v>
      </c>
      <c r="D135" s="2" t="s">
        <v>410</v>
      </c>
      <c r="E135" s="4"/>
      <c r="F135" s="4"/>
      <c r="G135" s="4"/>
      <c r="H135" s="4"/>
      <c r="I135" s="4"/>
      <c r="J135" s="4"/>
      <c r="K135" s="2"/>
      <c r="L135" s="2"/>
      <c r="M135" s="2"/>
      <c r="N135" s="165"/>
      <c r="O135" s="40"/>
      <c r="P135" s="40"/>
      <c r="Q135" s="165"/>
      <c r="R135" s="165"/>
      <c r="S135" s="165"/>
      <c r="T135" s="165"/>
      <c r="U135" s="40"/>
      <c r="V135" s="40"/>
      <c r="W135" s="165"/>
      <c r="X135" s="165"/>
      <c r="Y135" s="165"/>
      <c r="Z135" s="165"/>
      <c r="AA135" s="40"/>
      <c r="AB135" s="40"/>
      <c r="AC135" s="165"/>
      <c r="AD135" s="165"/>
      <c r="AE135" s="165"/>
      <c r="AF135" s="165"/>
    </row>
    <row r="136" spans="1:32" x14ac:dyDescent="0.25">
      <c r="A136" s="236"/>
      <c r="B136" s="235"/>
      <c r="C136" s="236" t="s">
        <v>139</v>
      </c>
      <c r="D136" s="2" t="s">
        <v>411</v>
      </c>
      <c r="E136" s="4"/>
      <c r="F136" s="4"/>
      <c r="G136" s="4"/>
      <c r="H136" s="4"/>
      <c r="I136" s="4"/>
      <c r="J136" s="4"/>
      <c r="K136" s="2"/>
      <c r="L136" s="2"/>
      <c r="M136" s="2"/>
      <c r="N136" s="165"/>
      <c r="O136" s="40"/>
      <c r="P136" s="40"/>
      <c r="Q136" s="165"/>
      <c r="R136" s="165"/>
      <c r="S136" s="165"/>
      <c r="T136" s="165"/>
      <c r="U136" s="40"/>
      <c r="V136" s="40"/>
      <c r="W136" s="165"/>
      <c r="X136" s="165"/>
      <c r="Y136" s="165"/>
      <c r="Z136" s="165"/>
      <c r="AA136" s="40"/>
      <c r="AB136" s="40"/>
      <c r="AC136" s="165"/>
      <c r="AD136" s="165"/>
      <c r="AE136" s="165"/>
      <c r="AF136" s="165"/>
    </row>
    <row r="137" spans="1:32" x14ac:dyDescent="0.25">
      <c r="A137" s="236"/>
      <c r="B137" s="235"/>
      <c r="C137" s="236" t="s">
        <v>139</v>
      </c>
      <c r="D137" s="2" t="s">
        <v>412</v>
      </c>
      <c r="E137" s="4"/>
      <c r="F137" s="4"/>
      <c r="G137" s="4"/>
      <c r="H137" s="4"/>
      <c r="I137" s="4"/>
      <c r="J137" s="4"/>
      <c r="K137" s="2"/>
      <c r="L137" s="2"/>
      <c r="M137" s="2"/>
      <c r="N137" s="165"/>
      <c r="O137" s="40"/>
      <c r="P137" s="40"/>
      <c r="Q137" s="165"/>
      <c r="R137" s="165"/>
      <c r="S137" s="165"/>
      <c r="T137" s="165"/>
      <c r="U137" s="40"/>
      <c r="V137" s="40"/>
      <c r="W137" s="165"/>
      <c r="X137" s="165"/>
      <c r="Y137" s="165"/>
      <c r="Z137" s="165"/>
      <c r="AA137" s="40"/>
      <c r="AB137" s="40"/>
      <c r="AC137" s="165"/>
      <c r="AD137" s="165"/>
      <c r="AE137" s="165"/>
      <c r="AF137" s="165"/>
    </row>
    <row r="138" spans="1:32" x14ac:dyDescent="0.25">
      <c r="A138" s="236">
        <v>33</v>
      </c>
      <c r="B138" s="235"/>
      <c r="C138" s="237" t="s">
        <v>167</v>
      </c>
      <c r="D138" s="12" t="s">
        <v>416</v>
      </c>
      <c r="E138" s="13" t="s">
        <v>305</v>
      </c>
      <c r="F138" s="4" t="s">
        <v>418</v>
      </c>
      <c r="G138" s="4" t="s">
        <v>859</v>
      </c>
      <c r="H138" s="4" t="s">
        <v>772</v>
      </c>
      <c r="I138" s="4"/>
      <c r="J138" s="2" t="s">
        <v>775</v>
      </c>
      <c r="K138" s="2" t="s">
        <v>419</v>
      </c>
      <c r="L138" s="2" t="s">
        <v>420</v>
      </c>
      <c r="M138" s="2"/>
      <c r="N138" s="165" t="s">
        <v>1215</v>
      </c>
      <c r="O138" s="40"/>
      <c r="P138" s="40"/>
      <c r="Q138" s="165" t="s">
        <v>1215</v>
      </c>
      <c r="R138" s="165"/>
      <c r="S138" s="165"/>
      <c r="T138" s="165"/>
      <c r="U138" s="40"/>
      <c r="V138" s="40"/>
      <c r="W138" s="165"/>
      <c r="X138" s="165" t="s">
        <v>1215</v>
      </c>
      <c r="Y138" s="165"/>
      <c r="Z138" s="165"/>
      <c r="AA138" s="40"/>
      <c r="AB138" s="40"/>
      <c r="AC138" s="165">
        <v>4</v>
      </c>
      <c r="AD138" s="165"/>
      <c r="AE138" s="165">
        <v>54</v>
      </c>
      <c r="AF138" s="165">
        <v>6</v>
      </c>
    </row>
    <row r="139" spans="1:32" x14ac:dyDescent="0.25">
      <c r="A139" s="236"/>
      <c r="B139" s="235"/>
      <c r="C139" s="236" t="s">
        <v>137</v>
      </c>
      <c r="D139" s="2" t="s">
        <v>421</v>
      </c>
      <c r="E139" s="4"/>
      <c r="F139" s="4"/>
      <c r="G139" s="4"/>
      <c r="H139" s="4"/>
      <c r="I139" s="4"/>
      <c r="J139" s="4"/>
      <c r="K139" s="2"/>
      <c r="L139" s="2"/>
      <c r="M139" s="2"/>
      <c r="N139" s="165"/>
      <c r="O139" s="40"/>
      <c r="P139" s="40"/>
      <c r="Q139" s="165"/>
      <c r="R139" s="165"/>
      <c r="S139" s="165"/>
      <c r="T139" s="165"/>
      <c r="U139" s="40"/>
      <c r="V139" s="40"/>
      <c r="W139" s="165"/>
      <c r="X139" s="165"/>
      <c r="Y139" s="165"/>
      <c r="Z139" s="165"/>
      <c r="AA139" s="40"/>
      <c r="AB139" s="40"/>
      <c r="AC139" s="165"/>
      <c r="AD139" s="165"/>
      <c r="AE139" s="165"/>
      <c r="AF139" s="165"/>
    </row>
    <row r="140" spans="1:32" x14ac:dyDescent="0.25">
      <c r="A140" s="236"/>
      <c r="B140" s="235"/>
      <c r="C140" s="236" t="s">
        <v>139</v>
      </c>
      <c r="D140" s="2" t="s">
        <v>422</v>
      </c>
      <c r="E140" s="4"/>
      <c r="F140" s="4"/>
      <c r="G140" s="4"/>
      <c r="H140" s="4"/>
      <c r="I140" s="4"/>
      <c r="J140" s="4"/>
      <c r="K140" s="2"/>
      <c r="L140" s="2"/>
      <c r="M140" s="2"/>
      <c r="N140" s="165"/>
      <c r="O140" s="40"/>
      <c r="P140" s="40"/>
      <c r="Q140" s="165"/>
      <c r="R140" s="165"/>
      <c r="S140" s="165"/>
      <c r="T140" s="165"/>
      <c r="U140" s="40"/>
      <c r="V140" s="40"/>
      <c r="W140" s="165"/>
      <c r="X140" s="165"/>
      <c r="Y140" s="165"/>
      <c r="Z140" s="165"/>
      <c r="AA140" s="40"/>
      <c r="AB140" s="40"/>
      <c r="AC140" s="165"/>
      <c r="AD140" s="165"/>
      <c r="AE140" s="165"/>
      <c r="AF140" s="165"/>
    </row>
    <row r="141" spans="1:32" x14ac:dyDescent="0.25">
      <c r="A141" s="236"/>
      <c r="B141" s="235"/>
      <c r="C141" s="236" t="s">
        <v>139</v>
      </c>
      <c r="D141" s="2" t="s">
        <v>423</v>
      </c>
      <c r="E141" s="4"/>
      <c r="F141" s="4"/>
      <c r="G141" s="4"/>
      <c r="H141" s="4"/>
      <c r="I141" s="4"/>
      <c r="J141" s="4"/>
      <c r="K141" s="2"/>
      <c r="L141" s="2"/>
      <c r="M141" s="2"/>
      <c r="N141" s="165"/>
      <c r="O141" s="40"/>
      <c r="P141" s="40"/>
      <c r="Q141" s="165"/>
      <c r="R141" s="165"/>
      <c r="S141" s="165"/>
      <c r="T141" s="165"/>
      <c r="U141" s="40"/>
      <c r="V141" s="40"/>
      <c r="W141" s="165"/>
      <c r="X141" s="165"/>
      <c r="Y141" s="165"/>
      <c r="Z141" s="165"/>
      <c r="AA141" s="40"/>
      <c r="AB141" s="40"/>
      <c r="AC141" s="165"/>
      <c r="AD141" s="165"/>
      <c r="AE141" s="165"/>
      <c r="AF141" s="165"/>
    </row>
    <row r="142" spans="1:32" x14ac:dyDescent="0.25">
      <c r="A142" s="236">
        <v>34</v>
      </c>
      <c r="B142" s="235"/>
      <c r="C142" s="237" t="s">
        <v>167</v>
      </c>
      <c r="D142" s="12" t="s">
        <v>285</v>
      </c>
      <c r="E142" s="13" t="s">
        <v>304</v>
      </c>
      <c r="F142" s="4" t="s">
        <v>424</v>
      </c>
      <c r="G142" s="4" t="s">
        <v>860</v>
      </c>
      <c r="H142" s="4" t="s">
        <v>778</v>
      </c>
      <c r="I142" s="4"/>
      <c r="J142" s="2" t="s">
        <v>775</v>
      </c>
      <c r="K142" s="2" t="s">
        <v>425</v>
      </c>
      <c r="L142" s="2" t="s">
        <v>426</v>
      </c>
      <c r="M142" s="2"/>
      <c r="N142" s="165" t="s">
        <v>1215</v>
      </c>
      <c r="O142" s="40"/>
      <c r="P142" s="40"/>
      <c r="Q142" s="165" t="s">
        <v>1215</v>
      </c>
      <c r="R142" s="165"/>
      <c r="S142" s="165"/>
      <c r="T142" s="165"/>
      <c r="U142" s="40"/>
      <c r="V142" s="40"/>
      <c r="W142" s="165"/>
      <c r="X142" s="165" t="s">
        <v>1215</v>
      </c>
      <c r="Y142" s="165"/>
      <c r="Z142" s="165"/>
      <c r="AA142" s="40"/>
      <c r="AB142" s="40"/>
      <c r="AC142" s="165">
        <v>3</v>
      </c>
      <c r="AD142" s="165"/>
      <c r="AE142" s="165">
        <v>67</v>
      </c>
      <c r="AF142" s="165">
        <v>5</v>
      </c>
    </row>
    <row r="143" spans="1:32" x14ac:dyDescent="0.25">
      <c r="A143" s="236"/>
      <c r="B143" s="235"/>
      <c r="C143" s="237" t="s">
        <v>137</v>
      </c>
      <c r="D143" s="2" t="s">
        <v>427</v>
      </c>
      <c r="E143" s="4"/>
      <c r="F143" s="4"/>
      <c r="G143" s="4"/>
      <c r="H143" s="4"/>
      <c r="I143" s="4"/>
      <c r="J143" s="4"/>
      <c r="K143" s="2"/>
      <c r="L143" s="2"/>
      <c r="M143" s="2"/>
      <c r="N143" s="165"/>
      <c r="O143" s="40"/>
      <c r="P143" s="40"/>
      <c r="Q143" s="165"/>
      <c r="R143" s="165"/>
      <c r="S143" s="165"/>
      <c r="T143" s="165"/>
      <c r="U143" s="40"/>
      <c r="V143" s="40"/>
      <c r="W143" s="165"/>
      <c r="X143" s="165"/>
      <c r="Y143" s="165"/>
      <c r="Z143" s="165"/>
      <c r="AA143" s="40"/>
      <c r="AB143" s="40"/>
      <c r="AC143" s="165"/>
      <c r="AD143" s="165"/>
      <c r="AE143" s="165"/>
      <c r="AF143" s="165"/>
    </row>
    <row r="144" spans="1:32" x14ac:dyDescent="0.25">
      <c r="A144" s="236"/>
      <c r="B144" s="235"/>
      <c r="C144" s="237" t="s">
        <v>139</v>
      </c>
      <c r="D144" s="2" t="s">
        <v>428</v>
      </c>
      <c r="E144" s="4"/>
      <c r="F144" s="4"/>
      <c r="G144" s="4"/>
      <c r="H144" s="4"/>
      <c r="I144" s="4"/>
      <c r="J144" s="4"/>
      <c r="K144" s="2"/>
      <c r="L144" s="2"/>
      <c r="M144" s="2"/>
      <c r="N144" s="165"/>
      <c r="O144" s="40"/>
      <c r="P144" s="40"/>
      <c r="Q144" s="165"/>
      <c r="R144" s="165"/>
      <c r="S144" s="165"/>
      <c r="T144" s="165"/>
      <c r="U144" s="40"/>
      <c r="V144" s="40"/>
      <c r="W144" s="165"/>
      <c r="X144" s="165"/>
      <c r="Y144" s="165"/>
      <c r="Z144" s="165"/>
      <c r="AA144" s="40"/>
      <c r="AB144" s="40"/>
      <c r="AC144" s="165"/>
      <c r="AD144" s="165"/>
      <c r="AE144" s="165"/>
      <c r="AF144" s="165"/>
    </row>
    <row r="145" spans="1:32" x14ac:dyDescent="0.25">
      <c r="A145" s="236">
        <v>35</v>
      </c>
      <c r="B145" s="235"/>
      <c r="C145" s="237" t="s">
        <v>167</v>
      </c>
      <c r="D145" s="12" t="s">
        <v>15</v>
      </c>
      <c r="E145" s="13"/>
      <c r="F145" s="4" t="s">
        <v>429</v>
      </c>
      <c r="G145" s="4" t="s">
        <v>861</v>
      </c>
      <c r="H145" s="4" t="s">
        <v>772</v>
      </c>
      <c r="I145" s="4"/>
      <c r="J145" s="2" t="s">
        <v>775</v>
      </c>
      <c r="K145" s="2" t="s">
        <v>348</v>
      </c>
      <c r="L145" s="2"/>
      <c r="M145" s="2" t="s">
        <v>349</v>
      </c>
      <c r="N145" s="165" t="s">
        <v>1215</v>
      </c>
      <c r="O145" s="40"/>
      <c r="P145" s="40"/>
      <c r="Q145" s="165" t="s">
        <v>1215</v>
      </c>
      <c r="R145" s="165"/>
      <c r="S145" s="165"/>
      <c r="T145" s="165"/>
      <c r="U145" s="40"/>
      <c r="V145" s="40"/>
      <c r="W145" s="165"/>
      <c r="X145" s="165" t="s">
        <v>1215</v>
      </c>
      <c r="Y145" s="165"/>
      <c r="Z145" s="165"/>
      <c r="AA145" s="40"/>
      <c r="AB145" s="40"/>
      <c r="AC145" s="165">
        <v>5</v>
      </c>
      <c r="AD145" s="165"/>
      <c r="AE145" s="165">
        <v>67</v>
      </c>
      <c r="AF145" s="165">
        <v>3</v>
      </c>
    </row>
    <row r="146" spans="1:32" x14ac:dyDescent="0.25">
      <c r="A146" s="236"/>
      <c r="B146" s="235"/>
      <c r="C146" s="236" t="s">
        <v>213</v>
      </c>
      <c r="D146" s="2" t="s">
        <v>430</v>
      </c>
      <c r="E146" s="4"/>
      <c r="F146" s="4"/>
      <c r="G146" s="4"/>
      <c r="H146" s="4"/>
      <c r="I146" s="4"/>
      <c r="J146" s="4"/>
      <c r="K146" s="2"/>
      <c r="L146" s="2"/>
      <c r="M146" s="2"/>
      <c r="N146" s="165"/>
      <c r="O146" s="40"/>
      <c r="P146" s="40"/>
      <c r="Q146" s="165"/>
      <c r="R146" s="165"/>
      <c r="S146" s="165"/>
      <c r="T146" s="165"/>
      <c r="U146" s="40"/>
      <c r="V146" s="40"/>
      <c r="W146" s="165"/>
      <c r="X146" s="165"/>
      <c r="Y146" s="165"/>
      <c r="Z146" s="165"/>
      <c r="AA146" s="40"/>
      <c r="AB146" s="40"/>
      <c r="AC146" s="165"/>
      <c r="AD146" s="165"/>
      <c r="AE146" s="165"/>
      <c r="AF146" s="165"/>
    </row>
    <row r="147" spans="1:32" x14ac:dyDescent="0.25">
      <c r="A147" s="236"/>
      <c r="B147" s="235"/>
      <c r="C147" s="236" t="s">
        <v>139</v>
      </c>
      <c r="D147" s="2" t="s">
        <v>431</v>
      </c>
      <c r="E147" s="4"/>
      <c r="F147" s="4"/>
      <c r="G147" s="4"/>
      <c r="H147" s="4"/>
      <c r="I147" s="4"/>
      <c r="J147" s="4"/>
      <c r="K147" s="2"/>
      <c r="L147" s="2"/>
      <c r="M147" s="2"/>
      <c r="N147" s="165"/>
      <c r="O147" s="40"/>
      <c r="P147" s="40"/>
      <c r="Q147" s="165"/>
      <c r="R147" s="165"/>
      <c r="S147" s="165"/>
      <c r="T147" s="165"/>
      <c r="U147" s="40"/>
      <c r="V147" s="40"/>
      <c r="W147" s="165"/>
      <c r="X147" s="165"/>
      <c r="Y147" s="165"/>
      <c r="Z147" s="165"/>
      <c r="AA147" s="40"/>
      <c r="AB147" s="40"/>
      <c r="AC147" s="165"/>
      <c r="AD147" s="165"/>
      <c r="AE147" s="165"/>
      <c r="AF147" s="165"/>
    </row>
    <row r="148" spans="1:32" x14ac:dyDescent="0.25">
      <c r="A148" s="236"/>
      <c r="B148" s="235"/>
      <c r="C148" s="236" t="s">
        <v>139</v>
      </c>
      <c r="D148" s="2" t="s">
        <v>432</v>
      </c>
      <c r="E148" s="4"/>
      <c r="F148" s="4"/>
      <c r="G148" s="4"/>
      <c r="H148" s="4"/>
      <c r="I148" s="4"/>
      <c r="J148" s="4"/>
      <c r="K148" s="2"/>
      <c r="L148" s="2"/>
      <c r="M148" s="2"/>
      <c r="N148" s="165"/>
      <c r="O148" s="40"/>
      <c r="P148" s="40"/>
      <c r="Q148" s="165"/>
      <c r="R148" s="165"/>
      <c r="S148" s="165"/>
      <c r="T148" s="165"/>
      <c r="U148" s="40"/>
      <c r="V148" s="40"/>
      <c r="W148" s="165"/>
      <c r="X148" s="165"/>
      <c r="Y148" s="165"/>
      <c r="Z148" s="165"/>
      <c r="AA148" s="40"/>
      <c r="AB148" s="40"/>
      <c r="AC148" s="165"/>
      <c r="AD148" s="165"/>
      <c r="AE148" s="165"/>
      <c r="AF148" s="165"/>
    </row>
    <row r="149" spans="1:32" x14ac:dyDescent="0.25">
      <c r="A149" s="236"/>
      <c r="B149" s="235"/>
      <c r="C149" s="236" t="s">
        <v>139</v>
      </c>
      <c r="D149" s="2" t="s">
        <v>433</v>
      </c>
      <c r="E149" s="4"/>
      <c r="F149" s="4"/>
      <c r="G149" s="4"/>
      <c r="H149" s="4"/>
      <c r="I149" s="4"/>
      <c r="J149" s="4"/>
      <c r="K149" s="2"/>
      <c r="L149" s="2"/>
      <c r="M149" s="2"/>
      <c r="N149" s="165"/>
      <c r="O149" s="40"/>
      <c r="P149" s="40"/>
      <c r="Q149" s="165"/>
      <c r="R149" s="165"/>
      <c r="S149" s="165"/>
      <c r="T149" s="165"/>
      <c r="U149" s="40"/>
      <c r="V149" s="40"/>
      <c r="W149" s="165"/>
      <c r="X149" s="165"/>
      <c r="Y149" s="165"/>
      <c r="Z149" s="165"/>
      <c r="AA149" s="40"/>
      <c r="AB149" s="40"/>
      <c r="AC149" s="165"/>
      <c r="AD149" s="165"/>
      <c r="AE149" s="165"/>
      <c r="AF149" s="165"/>
    </row>
    <row r="150" spans="1:32" x14ac:dyDescent="0.25">
      <c r="A150" s="236">
        <v>36</v>
      </c>
      <c r="B150" s="235"/>
      <c r="C150" s="237" t="s">
        <v>167</v>
      </c>
      <c r="D150" s="12" t="s">
        <v>179</v>
      </c>
      <c r="E150" s="13" t="s">
        <v>180</v>
      </c>
      <c r="F150" s="4" t="s">
        <v>434</v>
      </c>
      <c r="G150" s="4" t="s">
        <v>862</v>
      </c>
      <c r="H150" s="4" t="s">
        <v>787</v>
      </c>
      <c r="I150" s="4"/>
      <c r="J150" s="2" t="s">
        <v>775</v>
      </c>
      <c r="K150" s="2" t="s">
        <v>435</v>
      </c>
      <c r="L150" s="2" t="s">
        <v>409</v>
      </c>
      <c r="M150" s="2"/>
      <c r="N150" s="165" t="s">
        <v>1215</v>
      </c>
      <c r="O150" s="40"/>
      <c r="P150" s="40"/>
      <c r="Q150" s="165" t="s">
        <v>1215</v>
      </c>
      <c r="R150" s="165"/>
      <c r="S150" s="165"/>
      <c r="T150" s="165"/>
      <c r="U150" s="40"/>
      <c r="V150" s="40"/>
      <c r="W150" s="165"/>
      <c r="X150" s="165" t="s">
        <v>1215</v>
      </c>
      <c r="Y150" s="165"/>
      <c r="Z150" s="165"/>
      <c r="AA150" s="40"/>
      <c r="AB150" s="40"/>
      <c r="AC150" s="165">
        <v>3</v>
      </c>
      <c r="AD150" s="165"/>
      <c r="AE150" s="165">
        <v>28</v>
      </c>
      <c r="AF150" s="165">
        <v>3</v>
      </c>
    </row>
    <row r="151" spans="1:32" x14ac:dyDescent="0.25">
      <c r="A151" s="236"/>
      <c r="B151" s="235"/>
      <c r="C151" s="236" t="s">
        <v>213</v>
      </c>
      <c r="D151" s="2" t="s">
        <v>436</v>
      </c>
      <c r="E151" s="4"/>
      <c r="F151" s="4"/>
      <c r="G151" s="4"/>
      <c r="H151" s="4"/>
      <c r="I151" s="4"/>
      <c r="J151" s="4"/>
      <c r="K151" s="2"/>
      <c r="L151" s="2"/>
      <c r="M151" s="2"/>
      <c r="N151" s="165"/>
      <c r="O151" s="40"/>
      <c r="P151" s="40"/>
      <c r="Q151" s="165"/>
      <c r="R151" s="165"/>
      <c r="S151" s="165"/>
      <c r="T151" s="165"/>
      <c r="U151" s="40"/>
      <c r="V151" s="40"/>
      <c r="W151" s="165"/>
      <c r="X151" s="165"/>
      <c r="Y151" s="165"/>
      <c r="Z151" s="165"/>
      <c r="AA151" s="40"/>
      <c r="AB151" s="40"/>
      <c r="AC151" s="165"/>
      <c r="AD151" s="165"/>
      <c r="AE151" s="165"/>
      <c r="AF151" s="165"/>
    </row>
    <row r="152" spans="1:32" x14ac:dyDescent="0.25">
      <c r="A152" s="236"/>
      <c r="B152" s="235"/>
      <c r="C152" s="236" t="s">
        <v>139</v>
      </c>
      <c r="D152" s="2" t="s">
        <v>437</v>
      </c>
      <c r="E152" s="4"/>
      <c r="F152" s="4"/>
      <c r="G152" s="4"/>
      <c r="H152" s="4"/>
      <c r="I152" s="4"/>
      <c r="J152" s="4"/>
      <c r="K152" s="2"/>
      <c r="L152" s="2"/>
      <c r="M152" s="2"/>
      <c r="N152" s="165"/>
      <c r="O152" s="40"/>
      <c r="P152" s="40"/>
      <c r="Q152" s="165"/>
      <c r="R152" s="165"/>
      <c r="S152" s="165"/>
      <c r="T152" s="165"/>
      <c r="U152" s="40"/>
      <c r="V152" s="40"/>
      <c r="W152" s="165"/>
      <c r="X152" s="165"/>
      <c r="Y152" s="165"/>
      <c r="Z152" s="165"/>
      <c r="AA152" s="40"/>
      <c r="AB152" s="40"/>
      <c r="AC152" s="165"/>
      <c r="AD152" s="165"/>
      <c r="AE152" s="165"/>
      <c r="AF152" s="165"/>
    </row>
    <row r="153" spans="1:32" x14ac:dyDescent="0.25">
      <c r="A153" s="236">
        <v>37</v>
      </c>
      <c r="B153" s="235"/>
      <c r="C153" s="237" t="s">
        <v>438</v>
      </c>
      <c r="D153" s="12" t="s">
        <v>439</v>
      </c>
      <c r="E153" s="13" t="s">
        <v>170</v>
      </c>
      <c r="F153" s="4" t="s">
        <v>440</v>
      </c>
      <c r="G153" s="4" t="s">
        <v>863</v>
      </c>
      <c r="H153" s="4" t="s">
        <v>772</v>
      </c>
      <c r="I153" s="4"/>
      <c r="J153" s="4" t="s">
        <v>172</v>
      </c>
      <c r="K153" s="2" t="s">
        <v>441</v>
      </c>
      <c r="L153" s="2" t="s">
        <v>442</v>
      </c>
      <c r="M153" s="2"/>
      <c r="N153" s="165" t="s">
        <v>1215</v>
      </c>
      <c r="O153" s="40"/>
      <c r="P153" s="40"/>
      <c r="Q153" s="165" t="s">
        <v>1215</v>
      </c>
      <c r="R153" s="165"/>
      <c r="S153" s="165"/>
      <c r="T153" s="165"/>
      <c r="U153" s="40"/>
      <c r="V153" s="40"/>
      <c r="W153" s="165"/>
      <c r="X153" s="165"/>
      <c r="Y153" s="165"/>
      <c r="Z153" s="165" t="s">
        <v>1215</v>
      </c>
      <c r="AA153" s="40"/>
      <c r="AB153" s="40"/>
      <c r="AC153" s="165">
        <v>4</v>
      </c>
      <c r="AD153" s="165"/>
      <c r="AE153" s="165">
        <v>28</v>
      </c>
      <c r="AF153" s="165">
        <v>2</v>
      </c>
    </row>
    <row r="154" spans="1:32" x14ac:dyDescent="0.25">
      <c r="A154" s="236"/>
      <c r="B154" s="235"/>
      <c r="C154" s="236" t="s">
        <v>213</v>
      </c>
      <c r="D154" s="2" t="s">
        <v>443</v>
      </c>
      <c r="E154" s="4"/>
      <c r="F154" s="4"/>
      <c r="G154" s="4"/>
      <c r="H154" s="4"/>
      <c r="I154" s="4"/>
      <c r="J154" s="4"/>
      <c r="K154" s="2"/>
      <c r="L154" s="2"/>
      <c r="M154" s="2"/>
      <c r="N154" s="165"/>
      <c r="O154" s="40"/>
      <c r="P154" s="40"/>
      <c r="Q154" s="165"/>
      <c r="R154" s="165"/>
      <c r="S154" s="165"/>
      <c r="T154" s="165"/>
      <c r="U154" s="40"/>
      <c r="V154" s="40"/>
      <c r="W154" s="165"/>
      <c r="X154" s="165"/>
      <c r="Y154" s="165"/>
      <c r="Z154" s="165"/>
      <c r="AA154" s="40"/>
      <c r="AB154" s="40"/>
      <c r="AC154" s="165"/>
      <c r="AD154" s="165"/>
      <c r="AE154" s="165"/>
      <c r="AF154" s="165"/>
    </row>
    <row r="155" spans="1:32" x14ac:dyDescent="0.25">
      <c r="A155" s="236"/>
      <c r="B155" s="235"/>
      <c r="C155" s="236" t="s">
        <v>139</v>
      </c>
      <c r="D155" s="2" t="s">
        <v>444</v>
      </c>
      <c r="E155" s="4"/>
      <c r="F155" s="4"/>
      <c r="G155" s="4"/>
      <c r="H155" s="4"/>
      <c r="I155" s="4"/>
      <c r="J155" s="4"/>
      <c r="K155" s="2"/>
      <c r="L155" s="2"/>
      <c r="M155" s="2"/>
      <c r="N155" s="165"/>
      <c r="O155" s="40"/>
      <c r="P155" s="40"/>
      <c r="Q155" s="165"/>
      <c r="R155" s="165"/>
      <c r="S155" s="165"/>
      <c r="T155" s="165"/>
      <c r="U155" s="40"/>
      <c r="V155" s="40"/>
      <c r="W155" s="165"/>
      <c r="X155" s="165"/>
      <c r="Y155" s="165"/>
      <c r="Z155" s="165"/>
      <c r="AA155" s="40"/>
      <c r="AB155" s="40"/>
      <c r="AC155" s="165"/>
      <c r="AD155" s="165"/>
      <c r="AE155" s="165"/>
      <c r="AF155" s="165"/>
    </row>
    <row r="156" spans="1:32" x14ac:dyDescent="0.25">
      <c r="A156" s="236"/>
      <c r="B156" s="235"/>
      <c r="C156" s="236" t="s">
        <v>139</v>
      </c>
      <c r="D156" s="2" t="s">
        <v>445</v>
      </c>
      <c r="E156" s="4"/>
      <c r="F156" s="4"/>
      <c r="G156" s="4"/>
      <c r="H156" s="4"/>
      <c r="I156" s="4"/>
      <c r="J156" s="4"/>
      <c r="K156" s="2"/>
      <c r="L156" s="2"/>
      <c r="M156" s="2"/>
      <c r="N156" s="165"/>
      <c r="O156" s="40"/>
      <c r="P156" s="40"/>
      <c r="Q156" s="165"/>
      <c r="R156" s="165"/>
      <c r="S156" s="165"/>
      <c r="T156" s="165"/>
      <c r="U156" s="40"/>
      <c r="V156" s="40"/>
      <c r="W156" s="165"/>
      <c r="X156" s="165"/>
      <c r="Y156" s="165"/>
      <c r="Z156" s="165"/>
      <c r="AA156" s="40"/>
      <c r="AB156" s="40"/>
      <c r="AC156" s="165"/>
      <c r="AD156" s="165"/>
      <c r="AE156" s="165"/>
      <c r="AF156" s="165"/>
    </row>
    <row r="157" spans="1:32" x14ac:dyDescent="0.25">
      <c r="A157" s="236">
        <v>38</v>
      </c>
      <c r="B157" s="235"/>
      <c r="C157" s="237" t="s">
        <v>446</v>
      </c>
      <c r="D157" s="12" t="s">
        <v>60</v>
      </c>
      <c r="E157" s="4" t="s">
        <v>910</v>
      </c>
      <c r="F157" s="4" t="s">
        <v>447</v>
      </c>
      <c r="G157" s="4" t="s">
        <v>864</v>
      </c>
      <c r="H157" s="4" t="s">
        <v>787</v>
      </c>
      <c r="I157" s="4"/>
      <c r="J157" s="2" t="s">
        <v>61</v>
      </c>
      <c r="K157" s="2" t="s">
        <v>595</v>
      </c>
      <c r="L157" s="2" t="s">
        <v>44</v>
      </c>
      <c r="M157" s="2"/>
      <c r="N157" s="165" t="s">
        <v>1215</v>
      </c>
      <c r="O157" s="40"/>
      <c r="P157" s="40"/>
      <c r="Q157" s="165" t="s">
        <v>1215</v>
      </c>
      <c r="R157" s="165"/>
      <c r="S157" s="165"/>
      <c r="T157" s="165"/>
      <c r="U157" s="40"/>
      <c r="V157" s="40"/>
      <c r="W157" s="165" t="s">
        <v>1215</v>
      </c>
      <c r="X157" s="165"/>
      <c r="Y157" s="165"/>
      <c r="Z157" s="165"/>
      <c r="AA157" s="40"/>
      <c r="AB157" s="40"/>
      <c r="AC157" s="165">
        <v>1</v>
      </c>
      <c r="AD157" s="165"/>
      <c r="AE157" s="165">
        <v>54</v>
      </c>
      <c r="AF157" s="165">
        <v>3</v>
      </c>
    </row>
    <row r="158" spans="1:32" x14ac:dyDescent="0.25">
      <c r="A158" s="236">
        <v>39</v>
      </c>
      <c r="B158" s="235"/>
      <c r="C158" s="237" t="s">
        <v>448</v>
      </c>
      <c r="D158" s="12" t="s">
        <v>185</v>
      </c>
      <c r="E158" s="4" t="s">
        <v>186</v>
      </c>
      <c r="F158" s="4" t="s">
        <v>449</v>
      </c>
      <c r="G158" s="4" t="s">
        <v>865</v>
      </c>
      <c r="H158" s="4" t="s">
        <v>778</v>
      </c>
      <c r="I158" s="4"/>
      <c r="J158" s="2" t="s">
        <v>61</v>
      </c>
      <c r="K158" s="2" t="s">
        <v>595</v>
      </c>
      <c r="L158" s="2" t="s">
        <v>187</v>
      </c>
      <c r="M158" s="2"/>
      <c r="N158" s="165" t="s">
        <v>1215</v>
      </c>
      <c r="O158" s="40"/>
      <c r="P158" s="40"/>
      <c r="Q158" s="165" t="s">
        <v>1215</v>
      </c>
      <c r="R158" s="165"/>
      <c r="S158" s="165"/>
      <c r="T158" s="165"/>
      <c r="U158" s="40"/>
      <c r="V158" s="40"/>
      <c r="W158" s="165" t="s">
        <v>1215</v>
      </c>
      <c r="X158" s="165"/>
      <c r="Y158" s="165"/>
      <c r="Z158" s="165"/>
      <c r="AA158" s="40"/>
      <c r="AB158" s="40"/>
      <c r="AC158" s="165">
        <v>4</v>
      </c>
      <c r="AD158" s="165"/>
      <c r="AE158" s="165">
        <v>54</v>
      </c>
      <c r="AF158" s="165">
        <v>5</v>
      </c>
    </row>
    <row r="159" spans="1:32" x14ac:dyDescent="0.25">
      <c r="A159" s="236"/>
      <c r="B159" s="235"/>
      <c r="C159" s="236" t="s">
        <v>213</v>
      </c>
      <c r="D159" s="2" t="s">
        <v>450</v>
      </c>
      <c r="E159" s="4"/>
      <c r="F159" s="4"/>
      <c r="G159" s="4"/>
      <c r="H159" s="4"/>
      <c r="I159" s="4"/>
      <c r="J159" s="4"/>
      <c r="K159" s="2"/>
      <c r="L159" s="2"/>
      <c r="M159" s="2"/>
      <c r="N159" s="165"/>
      <c r="O159" s="40"/>
      <c r="P159" s="40"/>
      <c r="Q159" s="165"/>
      <c r="R159" s="165"/>
      <c r="S159" s="165"/>
      <c r="T159" s="165"/>
      <c r="U159" s="40"/>
      <c r="V159" s="40"/>
      <c r="W159" s="165"/>
      <c r="X159" s="165"/>
      <c r="Y159" s="165"/>
      <c r="Z159" s="165"/>
      <c r="AA159" s="40"/>
      <c r="AB159" s="40"/>
      <c r="AC159" s="165"/>
      <c r="AD159" s="165"/>
      <c r="AE159" s="165"/>
      <c r="AF159" s="165"/>
    </row>
    <row r="160" spans="1:32" x14ac:dyDescent="0.25">
      <c r="A160" s="236"/>
      <c r="B160" s="235"/>
      <c r="C160" s="236" t="s">
        <v>139</v>
      </c>
      <c r="D160" s="2" t="s">
        <v>451</v>
      </c>
      <c r="E160" s="4"/>
      <c r="F160" s="4"/>
      <c r="G160" s="4"/>
      <c r="H160" s="4"/>
      <c r="I160" s="4"/>
      <c r="J160" s="4"/>
      <c r="K160" s="2"/>
      <c r="L160" s="2"/>
      <c r="M160" s="2"/>
      <c r="N160" s="165"/>
      <c r="O160" s="40"/>
      <c r="P160" s="40"/>
      <c r="Q160" s="165"/>
      <c r="R160" s="165"/>
      <c r="S160" s="165"/>
      <c r="T160" s="165"/>
      <c r="U160" s="40"/>
      <c r="V160" s="40"/>
      <c r="W160" s="165"/>
      <c r="X160" s="165"/>
      <c r="Y160" s="165"/>
      <c r="Z160" s="165"/>
      <c r="AA160" s="40"/>
      <c r="AB160" s="40"/>
      <c r="AC160" s="165"/>
      <c r="AD160" s="165"/>
      <c r="AE160" s="165"/>
      <c r="AF160" s="165"/>
    </row>
    <row r="161" spans="1:32" x14ac:dyDescent="0.25">
      <c r="A161" s="236"/>
      <c r="B161" s="235"/>
      <c r="C161" s="236" t="s">
        <v>139</v>
      </c>
      <c r="D161" s="2" t="s">
        <v>452</v>
      </c>
      <c r="E161" s="4"/>
      <c r="F161" s="4"/>
      <c r="G161" s="4"/>
      <c r="H161" s="4"/>
      <c r="I161" s="4"/>
      <c r="J161" s="4"/>
      <c r="K161" s="2"/>
      <c r="L161" s="2"/>
      <c r="M161" s="2"/>
      <c r="N161" s="165"/>
      <c r="O161" s="40"/>
      <c r="P161" s="40"/>
      <c r="Q161" s="165"/>
      <c r="R161" s="165"/>
      <c r="S161" s="165"/>
      <c r="T161" s="165"/>
      <c r="U161" s="40"/>
      <c r="V161" s="40"/>
      <c r="W161" s="165"/>
      <c r="X161" s="165"/>
      <c r="Y161" s="165"/>
      <c r="Z161" s="165"/>
      <c r="AA161" s="40"/>
      <c r="AB161" s="40"/>
      <c r="AC161" s="165"/>
      <c r="AD161" s="165"/>
      <c r="AE161" s="165"/>
      <c r="AF161" s="165"/>
    </row>
    <row r="162" spans="1:32" x14ac:dyDescent="0.25">
      <c r="A162" s="236">
        <v>40</v>
      </c>
      <c r="B162" s="235"/>
      <c r="C162" s="237" t="s">
        <v>453</v>
      </c>
      <c r="D162" s="12" t="s">
        <v>24</v>
      </c>
      <c r="E162" s="4"/>
      <c r="F162" s="4" t="s">
        <v>871</v>
      </c>
      <c r="G162" s="4" t="s">
        <v>874</v>
      </c>
      <c r="H162" s="4" t="s">
        <v>872</v>
      </c>
      <c r="I162" s="4"/>
      <c r="J162" s="2" t="s">
        <v>775</v>
      </c>
      <c r="K162" s="2" t="s">
        <v>491</v>
      </c>
      <c r="L162" s="2" t="s">
        <v>44</v>
      </c>
      <c r="M162" s="2"/>
      <c r="N162" s="165" t="s">
        <v>1215</v>
      </c>
      <c r="O162" s="40"/>
      <c r="P162" s="40"/>
      <c r="Q162" s="165" t="s">
        <v>1215</v>
      </c>
      <c r="R162" s="165"/>
      <c r="S162" s="165"/>
      <c r="T162" s="165"/>
      <c r="U162" s="40"/>
      <c r="V162" s="40"/>
      <c r="W162" s="165"/>
      <c r="X162" s="165" t="s">
        <v>1215</v>
      </c>
      <c r="Y162" s="165"/>
      <c r="Z162" s="165"/>
      <c r="AA162" s="40"/>
      <c r="AB162" s="40"/>
      <c r="AC162" s="165">
        <v>5</v>
      </c>
      <c r="AD162" s="165"/>
      <c r="AE162" s="165">
        <v>67</v>
      </c>
      <c r="AF162" s="165">
        <v>2</v>
      </c>
    </row>
    <row r="163" spans="1:32" x14ac:dyDescent="0.25">
      <c r="A163" s="236"/>
      <c r="B163" s="235"/>
      <c r="C163" s="236" t="s">
        <v>137</v>
      </c>
      <c r="D163" s="2" t="s">
        <v>459</v>
      </c>
      <c r="E163" s="4"/>
      <c r="F163" s="4"/>
      <c r="G163" s="4"/>
      <c r="H163" s="4"/>
      <c r="I163" s="4"/>
      <c r="J163" s="4"/>
      <c r="K163" s="2"/>
      <c r="L163" s="2"/>
      <c r="M163" s="2"/>
      <c r="N163" s="165"/>
      <c r="O163" s="40"/>
      <c r="P163" s="40"/>
      <c r="Q163" s="165"/>
      <c r="R163" s="165"/>
      <c r="S163" s="165"/>
      <c r="T163" s="165"/>
      <c r="U163" s="40"/>
      <c r="V163" s="40"/>
      <c r="W163" s="165"/>
      <c r="X163" s="165"/>
      <c r="Y163" s="165"/>
      <c r="Z163" s="165"/>
      <c r="AA163" s="40"/>
      <c r="AB163" s="40"/>
      <c r="AC163" s="165"/>
      <c r="AD163" s="165"/>
      <c r="AE163" s="165"/>
      <c r="AF163" s="165"/>
    </row>
    <row r="164" spans="1:32" x14ac:dyDescent="0.25">
      <c r="A164" s="236"/>
      <c r="B164" s="235"/>
      <c r="C164" s="236" t="s">
        <v>139</v>
      </c>
      <c r="D164" s="2" t="s">
        <v>460</v>
      </c>
      <c r="E164" s="4"/>
      <c r="F164" s="4"/>
      <c r="G164" s="4"/>
      <c r="H164" s="4"/>
      <c r="I164" s="4"/>
      <c r="J164" s="4"/>
      <c r="K164" s="2"/>
      <c r="L164" s="2"/>
      <c r="M164" s="2"/>
      <c r="N164" s="165"/>
      <c r="O164" s="40"/>
      <c r="P164" s="40"/>
      <c r="Q164" s="165"/>
      <c r="R164" s="165"/>
      <c r="S164" s="165"/>
      <c r="T164" s="165"/>
      <c r="U164" s="40"/>
      <c r="V164" s="40"/>
      <c r="W164" s="165"/>
      <c r="X164" s="165"/>
      <c r="Y164" s="165"/>
      <c r="Z164" s="165"/>
      <c r="AA164" s="40"/>
      <c r="AB164" s="40"/>
      <c r="AC164" s="165"/>
      <c r="AD164" s="165"/>
      <c r="AE164" s="165"/>
      <c r="AF164" s="165"/>
    </row>
    <row r="165" spans="1:32" x14ac:dyDescent="0.25">
      <c r="A165" s="236"/>
      <c r="B165" s="235"/>
      <c r="C165" s="236" t="s">
        <v>139</v>
      </c>
      <c r="D165" s="2" t="s">
        <v>461</v>
      </c>
      <c r="E165" s="4"/>
      <c r="F165" s="4"/>
      <c r="G165" s="4"/>
      <c r="H165" s="4"/>
      <c r="I165" s="4"/>
      <c r="J165" s="4"/>
      <c r="K165" s="2"/>
      <c r="L165" s="2"/>
      <c r="M165" s="2"/>
      <c r="N165" s="165"/>
      <c r="O165" s="40"/>
      <c r="P165" s="40"/>
      <c r="Q165" s="165"/>
      <c r="R165" s="165"/>
      <c r="S165" s="165"/>
      <c r="T165" s="165"/>
      <c r="U165" s="40"/>
      <c r="V165" s="40"/>
      <c r="W165" s="165"/>
      <c r="X165" s="165"/>
      <c r="Y165" s="165"/>
      <c r="Z165" s="165"/>
      <c r="AA165" s="40"/>
      <c r="AB165" s="40"/>
      <c r="AC165" s="165"/>
      <c r="AD165" s="165"/>
      <c r="AE165" s="165"/>
      <c r="AF165" s="165"/>
    </row>
    <row r="166" spans="1:32" x14ac:dyDescent="0.25">
      <c r="A166" s="236"/>
      <c r="B166" s="235"/>
      <c r="C166" s="236" t="s">
        <v>139</v>
      </c>
      <c r="D166" s="2" t="s">
        <v>462</v>
      </c>
      <c r="E166" s="4"/>
      <c r="F166" s="4"/>
      <c r="G166" s="4"/>
      <c r="H166" s="4"/>
      <c r="I166" s="4"/>
      <c r="J166" s="4"/>
      <c r="K166" s="2"/>
      <c r="L166" s="2"/>
      <c r="M166" s="2"/>
      <c r="N166" s="165"/>
      <c r="O166" s="40"/>
      <c r="P166" s="40"/>
      <c r="Q166" s="165"/>
      <c r="R166" s="165"/>
      <c r="S166" s="165"/>
      <c r="T166" s="165"/>
      <c r="U166" s="40"/>
      <c r="V166" s="40"/>
      <c r="W166" s="165"/>
      <c r="X166" s="165"/>
      <c r="Y166" s="165"/>
      <c r="Z166" s="165"/>
      <c r="AA166" s="40"/>
      <c r="AB166" s="40"/>
      <c r="AC166" s="165"/>
      <c r="AD166" s="165"/>
      <c r="AE166" s="165"/>
      <c r="AF166" s="165"/>
    </row>
    <row r="167" spans="1:32" x14ac:dyDescent="0.25">
      <c r="A167" s="236">
        <v>41</v>
      </c>
      <c r="B167" s="235"/>
      <c r="C167" s="237" t="s">
        <v>453</v>
      </c>
      <c r="D167" s="12" t="s">
        <v>9</v>
      </c>
      <c r="E167" s="4" t="s">
        <v>1033</v>
      </c>
      <c r="F167" s="4" t="s">
        <v>868</v>
      </c>
      <c r="G167" s="4" t="s">
        <v>869</v>
      </c>
      <c r="H167" s="4" t="s">
        <v>778</v>
      </c>
      <c r="I167" s="4"/>
      <c r="J167" s="2" t="s">
        <v>775</v>
      </c>
      <c r="K167" s="2" t="s">
        <v>491</v>
      </c>
      <c r="L167" s="2" t="s">
        <v>492</v>
      </c>
      <c r="M167" s="2"/>
      <c r="N167" s="165" t="s">
        <v>1215</v>
      </c>
      <c r="O167" s="40"/>
      <c r="P167" s="40"/>
      <c r="Q167" s="165" t="s">
        <v>1215</v>
      </c>
      <c r="R167" s="165"/>
      <c r="S167" s="165"/>
      <c r="T167" s="165"/>
      <c r="U167" s="40"/>
      <c r="V167" s="40"/>
      <c r="W167" s="165"/>
      <c r="X167" s="165" t="s">
        <v>1215</v>
      </c>
      <c r="Y167" s="165"/>
      <c r="Z167" s="165"/>
      <c r="AA167" s="40"/>
      <c r="AB167" s="40"/>
      <c r="AC167" s="165">
        <v>5</v>
      </c>
      <c r="AD167" s="165"/>
      <c r="AE167" s="165">
        <v>67</v>
      </c>
      <c r="AF167" s="165">
        <v>5</v>
      </c>
    </row>
    <row r="168" spans="1:32" x14ac:dyDescent="0.25">
      <c r="A168" s="236"/>
      <c r="B168" s="235"/>
      <c r="C168" s="236" t="s">
        <v>238</v>
      </c>
      <c r="D168" s="2" t="s">
        <v>465</v>
      </c>
      <c r="E168" s="4"/>
      <c r="F168" s="4"/>
      <c r="G168" s="4"/>
      <c r="H168" s="4"/>
      <c r="I168" s="4"/>
      <c r="J168" s="4"/>
      <c r="K168" s="2"/>
      <c r="L168" s="2"/>
      <c r="M168" s="2"/>
      <c r="N168" s="165"/>
      <c r="O168" s="40"/>
      <c r="P168" s="40"/>
      <c r="Q168" s="165"/>
      <c r="R168" s="165"/>
      <c r="S168" s="165"/>
      <c r="T168" s="165"/>
      <c r="U168" s="40"/>
      <c r="V168" s="40"/>
      <c r="W168" s="165"/>
      <c r="X168" s="165"/>
      <c r="Y168" s="165"/>
      <c r="Z168" s="165"/>
      <c r="AA168" s="40"/>
      <c r="AB168" s="40"/>
      <c r="AC168" s="165"/>
      <c r="AD168" s="165"/>
      <c r="AE168" s="165"/>
      <c r="AF168" s="165"/>
    </row>
    <row r="169" spans="1:32" x14ac:dyDescent="0.25">
      <c r="A169" s="236"/>
      <c r="B169" s="235"/>
      <c r="C169" s="236" t="s">
        <v>250</v>
      </c>
      <c r="D169" s="2" t="s">
        <v>466</v>
      </c>
      <c r="E169" s="4"/>
      <c r="F169" s="4"/>
      <c r="G169" s="4"/>
      <c r="H169" s="4"/>
      <c r="I169" s="4"/>
      <c r="J169" s="4"/>
      <c r="K169" s="2"/>
      <c r="L169" s="2"/>
      <c r="M169" s="2"/>
      <c r="N169" s="165"/>
      <c r="O169" s="40"/>
      <c r="P169" s="40"/>
      <c r="Q169" s="165"/>
      <c r="R169" s="165"/>
      <c r="S169" s="165"/>
      <c r="T169" s="165"/>
      <c r="U169" s="40"/>
      <c r="V169" s="40"/>
      <c r="W169" s="165"/>
      <c r="X169" s="165"/>
      <c r="Y169" s="165"/>
      <c r="Z169" s="165"/>
      <c r="AA169" s="40"/>
      <c r="AB169" s="40"/>
      <c r="AC169" s="165"/>
      <c r="AD169" s="165"/>
      <c r="AE169" s="165"/>
      <c r="AF169" s="165"/>
    </row>
    <row r="170" spans="1:32" x14ac:dyDescent="0.25">
      <c r="A170" s="236"/>
      <c r="B170" s="235"/>
      <c r="C170" s="236" t="s">
        <v>335</v>
      </c>
      <c r="D170" s="2" t="s">
        <v>467</v>
      </c>
      <c r="E170" s="4"/>
      <c r="F170" s="4"/>
      <c r="G170" s="4"/>
      <c r="H170" s="4"/>
      <c r="I170" s="4"/>
      <c r="J170" s="4"/>
      <c r="K170" s="2"/>
      <c r="L170" s="2"/>
      <c r="M170" s="2"/>
      <c r="N170" s="165"/>
      <c r="O170" s="40"/>
      <c r="P170" s="40"/>
      <c r="Q170" s="165"/>
      <c r="R170" s="165"/>
      <c r="S170" s="165"/>
      <c r="T170" s="165"/>
      <c r="U170" s="40"/>
      <c r="V170" s="40"/>
      <c r="W170" s="165"/>
      <c r="X170" s="165"/>
      <c r="Y170" s="165"/>
      <c r="Z170" s="165"/>
      <c r="AA170" s="40"/>
      <c r="AB170" s="40"/>
      <c r="AC170" s="165"/>
      <c r="AD170" s="165"/>
      <c r="AE170" s="165"/>
      <c r="AF170" s="165"/>
    </row>
    <row r="171" spans="1:32" x14ac:dyDescent="0.25">
      <c r="A171" s="2"/>
      <c r="B171" s="235"/>
      <c r="C171" s="236" t="s">
        <v>139</v>
      </c>
      <c r="D171" s="2" t="s">
        <v>468</v>
      </c>
      <c r="E171" s="4"/>
      <c r="F171" s="4"/>
      <c r="G171" s="4"/>
      <c r="H171" s="4"/>
      <c r="I171" s="4"/>
      <c r="J171" s="4"/>
      <c r="K171" s="2"/>
      <c r="L171" s="2"/>
      <c r="M171" s="2"/>
      <c r="N171" s="165"/>
      <c r="O171" s="40"/>
      <c r="P171" s="40"/>
      <c r="Q171" s="165"/>
      <c r="R171" s="165"/>
      <c r="S171" s="165"/>
      <c r="T171" s="165"/>
      <c r="U171" s="40"/>
      <c r="V171" s="40"/>
      <c r="W171" s="165"/>
      <c r="X171" s="165"/>
      <c r="Y171" s="165"/>
      <c r="Z171" s="165"/>
      <c r="AA171" s="40"/>
      <c r="AB171" s="40"/>
      <c r="AC171" s="165"/>
      <c r="AD171" s="165"/>
      <c r="AE171" s="165"/>
      <c r="AF171" s="165"/>
    </row>
    <row r="172" spans="1:32" x14ac:dyDescent="0.25">
      <c r="A172" s="236">
        <v>42</v>
      </c>
      <c r="B172" s="235"/>
      <c r="C172" s="237" t="s">
        <v>453</v>
      </c>
      <c r="D172" s="12" t="s">
        <v>10</v>
      </c>
      <c r="E172" s="4"/>
      <c r="F172" s="4" t="s">
        <v>866</v>
      </c>
      <c r="G172" s="4" t="s">
        <v>867</v>
      </c>
      <c r="H172" s="4" t="s">
        <v>778</v>
      </c>
      <c r="I172" s="4"/>
      <c r="J172" s="2" t="s">
        <v>775</v>
      </c>
      <c r="K172" s="2" t="s">
        <v>491</v>
      </c>
      <c r="L172" s="2" t="s">
        <v>469</v>
      </c>
      <c r="M172" s="2"/>
      <c r="N172" s="165" t="s">
        <v>1215</v>
      </c>
      <c r="O172" s="40"/>
      <c r="P172" s="40"/>
      <c r="Q172" s="165" t="s">
        <v>1215</v>
      </c>
      <c r="R172" s="165"/>
      <c r="S172" s="165"/>
      <c r="T172" s="165"/>
      <c r="U172" s="40"/>
      <c r="V172" s="40"/>
      <c r="W172" s="165"/>
      <c r="X172" s="165" t="s">
        <v>1215</v>
      </c>
      <c r="Y172" s="165"/>
      <c r="Z172" s="165"/>
      <c r="AA172" s="40"/>
      <c r="AB172" s="40"/>
      <c r="AC172" s="165">
        <v>3</v>
      </c>
      <c r="AD172" s="165"/>
      <c r="AE172" s="165">
        <v>67</v>
      </c>
      <c r="AF172" s="165">
        <v>6</v>
      </c>
    </row>
    <row r="173" spans="1:32" x14ac:dyDescent="0.25">
      <c r="A173" s="2"/>
      <c r="B173" s="235"/>
      <c r="C173" s="236" t="s">
        <v>137</v>
      </c>
      <c r="D173" s="2" t="s">
        <v>463</v>
      </c>
      <c r="E173" s="4"/>
      <c r="F173" s="4"/>
      <c r="G173" s="4"/>
      <c r="H173" s="4"/>
      <c r="I173" s="4"/>
      <c r="J173" s="4"/>
      <c r="K173" s="2"/>
      <c r="L173" s="2"/>
      <c r="M173" s="2"/>
      <c r="N173" s="165"/>
      <c r="O173" s="40"/>
      <c r="P173" s="40"/>
      <c r="Q173" s="165"/>
      <c r="R173" s="165"/>
      <c r="S173" s="165"/>
      <c r="T173" s="165"/>
      <c r="U173" s="40"/>
      <c r="V173" s="40"/>
      <c r="W173" s="165"/>
      <c r="X173" s="165"/>
      <c r="Y173" s="165"/>
      <c r="Z173" s="165"/>
      <c r="AA173" s="40"/>
      <c r="AB173" s="40"/>
      <c r="AC173" s="165"/>
      <c r="AD173" s="165"/>
      <c r="AE173" s="165"/>
      <c r="AF173" s="165"/>
    </row>
    <row r="174" spans="1:32" x14ac:dyDescent="0.25">
      <c r="A174" s="2"/>
      <c r="B174" s="235"/>
      <c r="C174" s="236" t="s">
        <v>139</v>
      </c>
      <c r="D174" s="2" t="s">
        <v>464</v>
      </c>
      <c r="E174" s="4"/>
      <c r="F174" s="4"/>
      <c r="G174" s="4"/>
      <c r="H174" s="4"/>
      <c r="I174" s="4"/>
      <c r="J174" s="4"/>
      <c r="K174" s="2"/>
      <c r="L174" s="2"/>
      <c r="M174" s="2"/>
      <c r="N174" s="165"/>
      <c r="O174" s="40"/>
      <c r="P174" s="40"/>
      <c r="Q174" s="165"/>
      <c r="R174" s="165"/>
      <c r="S174" s="165"/>
      <c r="T174" s="165"/>
      <c r="U174" s="40"/>
      <c r="V174" s="40"/>
      <c r="W174" s="165"/>
      <c r="X174" s="165"/>
      <c r="Y174" s="165"/>
      <c r="Z174" s="165"/>
      <c r="AA174" s="40"/>
      <c r="AB174" s="40"/>
      <c r="AC174" s="165"/>
      <c r="AD174" s="165"/>
      <c r="AE174" s="165"/>
      <c r="AF174" s="165"/>
    </row>
    <row r="175" spans="1:32" x14ac:dyDescent="0.25">
      <c r="A175" s="236">
        <v>43</v>
      </c>
      <c r="B175" s="235"/>
      <c r="C175" s="237" t="s">
        <v>167</v>
      </c>
      <c r="D175" s="12" t="s">
        <v>477</v>
      </c>
      <c r="E175" s="4" t="s">
        <v>550</v>
      </c>
      <c r="F175" s="4" t="s">
        <v>484</v>
      </c>
      <c r="G175" s="4" t="s">
        <v>870</v>
      </c>
      <c r="H175" s="4" t="s">
        <v>778</v>
      </c>
      <c r="I175" s="4"/>
      <c r="J175" s="2" t="s">
        <v>775</v>
      </c>
      <c r="K175" s="2" t="s">
        <v>493</v>
      </c>
      <c r="L175" s="2" t="s">
        <v>485</v>
      </c>
      <c r="M175" s="2"/>
      <c r="N175" s="165" t="s">
        <v>1215</v>
      </c>
      <c r="O175" s="40"/>
      <c r="P175" s="40"/>
      <c r="Q175" s="165" t="s">
        <v>1215</v>
      </c>
      <c r="R175" s="165"/>
      <c r="S175" s="165"/>
      <c r="T175" s="165"/>
      <c r="U175" s="40"/>
      <c r="V175" s="40"/>
      <c r="W175" s="165"/>
      <c r="X175" s="165"/>
      <c r="Y175" s="165"/>
      <c r="Z175" s="165"/>
      <c r="AA175" s="40"/>
      <c r="AB175" s="40"/>
      <c r="AC175" s="165">
        <v>3</v>
      </c>
      <c r="AD175" s="165"/>
      <c r="AE175" s="165">
        <v>54</v>
      </c>
      <c r="AF175" s="165">
        <v>2</v>
      </c>
    </row>
    <row r="176" spans="1:32" x14ac:dyDescent="0.25">
      <c r="A176" s="236"/>
      <c r="B176" s="235"/>
      <c r="C176" s="236" t="s">
        <v>213</v>
      </c>
      <c r="D176" s="2" t="s">
        <v>482</v>
      </c>
      <c r="E176" s="4"/>
      <c r="F176" s="4"/>
      <c r="G176" s="4"/>
      <c r="H176" s="4"/>
      <c r="I176" s="4"/>
      <c r="J176" s="4"/>
      <c r="K176" s="2"/>
      <c r="L176" s="2"/>
      <c r="M176" s="2"/>
      <c r="N176" s="165"/>
      <c r="O176" s="40"/>
      <c r="P176" s="40"/>
      <c r="Q176" s="165"/>
      <c r="R176" s="165"/>
      <c r="S176" s="165"/>
      <c r="T176" s="165"/>
      <c r="U176" s="40"/>
      <c r="V176" s="40"/>
      <c r="W176" s="165"/>
      <c r="X176" s="165"/>
      <c r="Y176" s="165"/>
      <c r="Z176" s="165"/>
      <c r="AA176" s="40"/>
      <c r="AB176" s="40"/>
      <c r="AC176" s="165"/>
      <c r="AD176" s="165"/>
      <c r="AE176" s="165"/>
      <c r="AF176" s="165"/>
    </row>
    <row r="177" spans="1:32" x14ac:dyDescent="0.25">
      <c r="A177" s="236"/>
      <c r="B177" s="235"/>
      <c r="C177" s="236" t="s">
        <v>139</v>
      </c>
      <c r="D177" s="2" t="s">
        <v>483</v>
      </c>
      <c r="E177" s="4"/>
      <c r="F177" s="4"/>
      <c r="G177" s="4"/>
      <c r="H177" s="4"/>
      <c r="I177" s="4"/>
      <c r="J177" s="4"/>
      <c r="K177" s="2"/>
      <c r="L177" s="2"/>
      <c r="M177" s="2"/>
      <c r="N177" s="165"/>
      <c r="O177" s="40"/>
      <c r="P177" s="40"/>
      <c r="Q177" s="165"/>
      <c r="R177" s="165"/>
      <c r="S177" s="165"/>
      <c r="T177" s="165"/>
      <c r="U177" s="40"/>
      <c r="V177" s="40"/>
      <c r="W177" s="165"/>
      <c r="X177" s="165"/>
      <c r="Y177" s="165"/>
      <c r="Z177" s="165"/>
      <c r="AA177" s="40"/>
      <c r="AB177" s="40"/>
      <c r="AC177" s="165"/>
      <c r="AD177" s="165"/>
      <c r="AE177" s="165"/>
      <c r="AF177" s="165"/>
    </row>
    <row r="178" spans="1:32" x14ac:dyDescent="0.25">
      <c r="A178" s="236">
        <v>44</v>
      </c>
      <c r="B178" s="235"/>
      <c r="C178" s="237" t="s">
        <v>167</v>
      </c>
      <c r="D178" s="12" t="s">
        <v>478</v>
      </c>
      <c r="E178" s="4" t="s">
        <v>911</v>
      </c>
      <c r="F178" s="4" t="s">
        <v>486</v>
      </c>
      <c r="G178" s="4" t="s">
        <v>771</v>
      </c>
      <c r="H178" s="4" t="s">
        <v>772</v>
      </c>
      <c r="I178" s="4"/>
      <c r="J178" s="2" t="s">
        <v>775</v>
      </c>
      <c r="K178" s="2" t="s">
        <v>494</v>
      </c>
      <c r="L178" s="2" t="s">
        <v>487</v>
      </c>
      <c r="M178" s="2"/>
      <c r="N178" s="165" t="s">
        <v>1215</v>
      </c>
      <c r="O178" s="40"/>
      <c r="P178" s="40"/>
      <c r="Q178" s="165" t="s">
        <v>1215</v>
      </c>
      <c r="R178" s="165"/>
      <c r="S178" s="165"/>
      <c r="T178" s="165"/>
      <c r="U178" s="40"/>
      <c r="V178" s="40"/>
      <c r="W178" s="165"/>
      <c r="X178" s="165" t="s">
        <v>1215</v>
      </c>
      <c r="Y178" s="165"/>
      <c r="Z178" s="165"/>
      <c r="AA178" s="40"/>
      <c r="AB178" s="40"/>
      <c r="AC178" s="165">
        <v>3</v>
      </c>
      <c r="AD178" s="165"/>
      <c r="AE178" s="165">
        <v>54</v>
      </c>
      <c r="AF178" s="165">
        <v>6</v>
      </c>
    </row>
    <row r="179" spans="1:32" x14ac:dyDescent="0.25">
      <c r="A179" s="236"/>
      <c r="B179" s="235"/>
      <c r="C179" s="236" t="s">
        <v>213</v>
      </c>
      <c r="D179" s="2" t="s">
        <v>488</v>
      </c>
      <c r="E179" s="4"/>
      <c r="F179" s="4"/>
      <c r="G179" s="4"/>
      <c r="H179" s="4"/>
      <c r="I179" s="4"/>
      <c r="J179" s="4"/>
      <c r="K179" s="2"/>
      <c r="L179" s="2"/>
      <c r="M179" s="2"/>
      <c r="N179" s="165"/>
      <c r="O179" s="40"/>
      <c r="P179" s="40"/>
      <c r="Q179" s="165"/>
      <c r="R179" s="165"/>
      <c r="S179" s="165"/>
      <c r="T179" s="165"/>
      <c r="U179" s="40"/>
      <c r="V179" s="40"/>
      <c r="W179" s="165"/>
      <c r="X179" s="165"/>
      <c r="Y179" s="165"/>
      <c r="Z179" s="165"/>
      <c r="AA179" s="40"/>
      <c r="AB179" s="40"/>
      <c r="AC179" s="165"/>
      <c r="AD179" s="165"/>
      <c r="AE179" s="165"/>
      <c r="AF179" s="165"/>
    </row>
    <row r="180" spans="1:32" x14ac:dyDescent="0.25">
      <c r="A180" s="236"/>
      <c r="B180" s="235"/>
      <c r="C180" s="236" t="s">
        <v>139</v>
      </c>
      <c r="D180" s="2" t="s">
        <v>489</v>
      </c>
      <c r="E180" s="4"/>
      <c r="F180" s="4"/>
      <c r="G180" s="4"/>
      <c r="H180" s="4"/>
      <c r="I180" s="4"/>
      <c r="J180" s="4"/>
      <c r="K180" s="2"/>
      <c r="L180" s="2"/>
      <c r="M180" s="2"/>
      <c r="N180" s="165"/>
      <c r="O180" s="40"/>
      <c r="P180" s="40"/>
      <c r="Q180" s="165"/>
      <c r="R180" s="165"/>
      <c r="S180" s="165"/>
      <c r="T180" s="165"/>
      <c r="U180" s="40"/>
      <c r="V180" s="40"/>
      <c r="W180" s="165"/>
      <c r="X180" s="165"/>
      <c r="Y180" s="165"/>
      <c r="Z180" s="165"/>
      <c r="AA180" s="40"/>
      <c r="AB180" s="40"/>
      <c r="AC180" s="165"/>
      <c r="AD180" s="165"/>
      <c r="AE180" s="165"/>
      <c r="AF180" s="165"/>
    </row>
    <row r="181" spans="1:32" x14ac:dyDescent="0.25">
      <c r="A181" s="236"/>
      <c r="B181" s="235"/>
      <c r="C181" s="236" t="s">
        <v>139</v>
      </c>
      <c r="D181" s="2" t="s">
        <v>490</v>
      </c>
      <c r="E181" s="4"/>
      <c r="F181" s="4"/>
      <c r="G181" s="4"/>
      <c r="H181" s="4"/>
      <c r="I181" s="4"/>
      <c r="J181" s="4"/>
      <c r="K181" s="2"/>
      <c r="L181" s="2"/>
      <c r="M181" s="2"/>
      <c r="N181" s="165"/>
      <c r="O181" s="40"/>
      <c r="P181" s="40"/>
      <c r="Q181" s="165"/>
      <c r="R181" s="165"/>
      <c r="S181" s="165"/>
      <c r="T181" s="165"/>
      <c r="U181" s="40"/>
      <c r="V181" s="40"/>
      <c r="W181" s="165"/>
      <c r="X181" s="165"/>
      <c r="Y181" s="165"/>
      <c r="Z181" s="165"/>
      <c r="AA181" s="40"/>
      <c r="AB181" s="40"/>
      <c r="AC181" s="165"/>
      <c r="AD181" s="165"/>
      <c r="AE181" s="165"/>
      <c r="AF181" s="165"/>
    </row>
    <row r="182" spans="1:32" x14ac:dyDescent="0.25">
      <c r="A182" s="236">
        <v>45</v>
      </c>
      <c r="B182" s="235"/>
      <c r="C182" s="237" t="s">
        <v>453</v>
      </c>
      <c r="D182" s="12" t="s">
        <v>480</v>
      </c>
      <c r="E182" s="4" t="s">
        <v>415</v>
      </c>
      <c r="F182" s="4" t="s">
        <v>495</v>
      </c>
      <c r="G182" s="4" t="s">
        <v>873</v>
      </c>
      <c r="H182" s="4" t="s">
        <v>772</v>
      </c>
      <c r="I182" s="4" t="s">
        <v>2270</v>
      </c>
      <c r="J182" s="2" t="s">
        <v>775</v>
      </c>
      <c r="K182" s="2" t="s">
        <v>496</v>
      </c>
      <c r="L182" s="2"/>
      <c r="M182" s="2" t="s">
        <v>497</v>
      </c>
      <c r="N182" s="165" t="s">
        <v>1215</v>
      </c>
      <c r="O182" s="40"/>
      <c r="P182" s="40"/>
      <c r="Q182" s="165" t="s">
        <v>1215</v>
      </c>
      <c r="R182" s="165"/>
      <c r="S182" s="165"/>
      <c r="T182" s="165"/>
      <c r="U182" s="40"/>
      <c r="V182" s="40"/>
      <c r="W182" s="165"/>
      <c r="X182" s="165" t="s">
        <v>1215</v>
      </c>
      <c r="Y182" s="165"/>
      <c r="Z182" s="165"/>
      <c r="AA182" s="40"/>
      <c r="AB182" s="40"/>
      <c r="AC182" s="165">
        <v>3</v>
      </c>
      <c r="AD182" s="165"/>
      <c r="AE182" s="165">
        <v>54</v>
      </c>
      <c r="AF182" s="165">
        <v>5</v>
      </c>
    </row>
    <row r="183" spans="1:32" x14ac:dyDescent="0.25">
      <c r="A183" s="236"/>
      <c r="B183" s="235"/>
      <c r="C183" s="236" t="s">
        <v>150</v>
      </c>
      <c r="D183" s="2" t="s">
        <v>498</v>
      </c>
      <c r="E183" s="4"/>
      <c r="F183" s="4"/>
      <c r="G183" s="4"/>
      <c r="H183" s="4"/>
      <c r="I183" s="4"/>
      <c r="J183" s="4"/>
      <c r="K183" s="2"/>
      <c r="L183" s="2"/>
      <c r="M183" s="2"/>
      <c r="N183" s="165"/>
      <c r="O183" s="40"/>
      <c r="P183" s="40"/>
      <c r="Q183" s="165"/>
      <c r="R183" s="165"/>
      <c r="S183" s="165"/>
      <c r="T183" s="165"/>
      <c r="U183" s="40"/>
      <c r="V183" s="40"/>
      <c r="W183" s="165"/>
      <c r="X183" s="165"/>
      <c r="Y183" s="165"/>
      <c r="Z183" s="165"/>
      <c r="AA183" s="40"/>
      <c r="AB183" s="40"/>
      <c r="AC183" s="165"/>
      <c r="AD183" s="165"/>
      <c r="AE183" s="165"/>
      <c r="AF183" s="165"/>
    </row>
    <row r="184" spans="1:32" x14ac:dyDescent="0.25">
      <c r="A184" s="236"/>
      <c r="B184" s="235"/>
      <c r="C184" s="236" t="s">
        <v>381</v>
      </c>
      <c r="D184" s="2" t="s">
        <v>499</v>
      </c>
      <c r="E184" s="4"/>
      <c r="F184" s="4"/>
      <c r="G184" s="4"/>
      <c r="H184" s="4"/>
      <c r="I184" s="4"/>
      <c r="J184" s="4"/>
      <c r="K184" s="2"/>
      <c r="L184" s="2"/>
      <c r="M184" s="2"/>
      <c r="N184" s="165"/>
      <c r="O184" s="40"/>
      <c r="P184" s="40"/>
      <c r="Q184" s="165"/>
      <c r="R184" s="165"/>
      <c r="S184" s="165"/>
      <c r="T184" s="165"/>
      <c r="U184" s="40"/>
      <c r="V184" s="40"/>
      <c r="W184" s="165"/>
      <c r="X184" s="165"/>
      <c r="Y184" s="165"/>
      <c r="Z184" s="165"/>
      <c r="AA184" s="40"/>
      <c r="AB184" s="40"/>
      <c r="AC184" s="165"/>
      <c r="AD184" s="165"/>
      <c r="AE184" s="165"/>
      <c r="AF184" s="165"/>
    </row>
    <row r="185" spans="1:32" x14ac:dyDescent="0.25">
      <c r="A185" s="236">
        <v>46</v>
      </c>
      <c r="B185" s="235"/>
      <c r="C185" s="237" t="s">
        <v>167</v>
      </c>
      <c r="D185" s="12" t="s">
        <v>107</v>
      </c>
      <c r="E185" s="4" t="s">
        <v>108</v>
      </c>
      <c r="F185" s="4" t="s">
        <v>500</v>
      </c>
      <c r="G185" s="4" t="s">
        <v>875</v>
      </c>
      <c r="H185" s="4" t="s">
        <v>787</v>
      </c>
      <c r="I185" s="4"/>
      <c r="J185" s="2" t="s">
        <v>775</v>
      </c>
      <c r="K185" s="2" t="s">
        <v>501</v>
      </c>
      <c r="L185" s="2" t="s">
        <v>502</v>
      </c>
      <c r="M185" s="2"/>
      <c r="N185" s="165" t="s">
        <v>1215</v>
      </c>
      <c r="O185" s="40"/>
      <c r="P185" s="40"/>
      <c r="Q185" s="165" t="s">
        <v>1215</v>
      </c>
      <c r="R185" s="165"/>
      <c r="S185" s="165"/>
      <c r="T185" s="165"/>
      <c r="U185" s="40"/>
      <c r="V185" s="40"/>
      <c r="W185" s="165"/>
      <c r="X185" s="165" t="s">
        <v>1215</v>
      </c>
      <c r="Y185" s="165"/>
      <c r="Z185" s="165"/>
      <c r="AA185" s="40"/>
      <c r="AB185" s="40"/>
      <c r="AC185" s="165">
        <v>6</v>
      </c>
      <c r="AD185" s="165"/>
      <c r="AE185" s="165">
        <v>67</v>
      </c>
      <c r="AF185" s="165">
        <v>6</v>
      </c>
    </row>
    <row r="186" spans="1:32" x14ac:dyDescent="0.25">
      <c r="A186" s="236"/>
      <c r="B186" s="235"/>
      <c r="C186" s="236" t="s">
        <v>150</v>
      </c>
      <c r="D186" s="2" t="s">
        <v>503</v>
      </c>
      <c r="E186" s="4"/>
      <c r="F186" s="4"/>
      <c r="G186" s="4"/>
      <c r="H186" s="4"/>
      <c r="I186" s="4"/>
      <c r="J186" s="4"/>
      <c r="K186" s="2"/>
      <c r="L186" s="2"/>
      <c r="M186" s="2"/>
      <c r="N186" s="165"/>
      <c r="O186" s="40"/>
      <c r="P186" s="40"/>
      <c r="Q186" s="165"/>
      <c r="R186" s="165"/>
      <c r="S186" s="165"/>
      <c r="T186" s="165"/>
      <c r="U186" s="40"/>
      <c r="V186" s="40"/>
      <c r="W186" s="165"/>
      <c r="X186" s="165"/>
      <c r="Y186" s="165"/>
      <c r="Z186" s="165"/>
      <c r="AA186" s="40"/>
      <c r="AB186" s="40"/>
      <c r="AC186" s="165"/>
      <c r="AD186" s="165"/>
      <c r="AE186" s="165"/>
      <c r="AF186" s="165"/>
    </row>
    <row r="187" spans="1:32" x14ac:dyDescent="0.25">
      <c r="A187" s="236"/>
      <c r="B187" s="235"/>
      <c r="C187" s="236" t="s">
        <v>381</v>
      </c>
      <c r="D187" s="2" t="s">
        <v>504</v>
      </c>
      <c r="E187" s="4"/>
      <c r="F187" s="4"/>
      <c r="G187" s="4"/>
      <c r="H187" s="4"/>
      <c r="I187" s="4"/>
      <c r="J187" s="4"/>
      <c r="K187" s="2"/>
      <c r="L187" s="2"/>
      <c r="M187" s="2"/>
      <c r="N187" s="165"/>
      <c r="O187" s="40"/>
      <c r="P187" s="40"/>
      <c r="Q187" s="165"/>
      <c r="R187" s="165"/>
      <c r="S187" s="165"/>
      <c r="T187" s="165"/>
      <c r="U187" s="40"/>
      <c r="V187" s="40"/>
      <c r="W187" s="165"/>
      <c r="X187" s="165"/>
      <c r="Y187" s="165"/>
      <c r="Z187" s="165"/>
      <c r="AA187" s="40"/>
      <c r="AB187" s="40"/>
      <c r="AC187" s="165"/>
      <c r="AD187" s="165"/>
      <c r="AE187" s="165"/>
      <c r="AF187" s="165"/>
    </row>
    <row r="188" spans="1:32" x14ac:dyDescent="0.25">
      <c r="A188" s="236"/>
      <c r="B188" s="235"/>
      <c r="C188" s="236" t="s">
        <v>505</v>
      </c>
      <c r="D188" s="2" t="s">
        <v>506</v>
      </c>
      <c r="E188" s="4"/>
      <c r="F188" s="4"/>
      <c r="G188" s="4"/>
      <c r="H188" s="4"/>
      <c r="I188" s="4"/>
      <c r="J188" s="4"/>
      <c r="K188" s="2"/>
      <c r="L188" s="2"/>
      <c r="M188" s="2"/>
      <c r="N188" s="165"/>
      <c r="O188" s="40"/>
      <c r="P188" s="40"/>
      <c r="Q188" s="165"/>
      <c r="R188" s="165"/>
      <c r="S188" s="165"/>
      <c r="T188" s="165"/>
      <c r="U188" s="40"/>
      <c r="V188" s="40"/>
      <c r="W188" s="165"/>
      <c r="X188" s="165"/>
      <c r="Y188" s="165"/>
      <c r="Z188" s="165"/>
      <c r="AA188" s="40"/>
      <c r="AB188" s="40"/>
      <c r="AC188" s="165"/>
      <c r="AD188" s="165"/>
      <c r="AE188" s="165"/>
      <c r="AF188" s="165"/>
    </row>
    <row r="189" spans="1:32" x14ac:dyDescent="0.25">
      <c r="A189" s="236"/>
      <c r="B189" s="235"/>
      <c r="C189" s="236" t="s">
        <v>314</v>
      </c>
      <c r="D189" s="2" t="s">
        <v>507</v>
      </c>
      <c r="E189" s="4"/>
      <c r="F189" s="4"/>
      <c r="G189" s="4"/>
      <c r="H189" s="4"/>
      <c r="I189" s="4"/>
      <c r="J189" s="4"/>
      <c r="K189" s="2"/>
      <c r="L189" s="2"/>
      <c r="M189" s="2"/>
      <c r="N189" s="165"/>
      <c r="O189" s="40"/>
      <c r="P189" s="40"/>
      <c r="Q189" s="165"/>
      <c r="R189" s="165"/>
      <c r="S189" s="165"/>
      <c r="T189" s="165"/>
      <c r="U189" s="40"/>
      <c r="V189" s="40"/>
      <c r="W189" s="165"/>
      <c r="X189" s="165"/>
      <c r="Y189" s="165"/>
      <c r="Z189" s="165"/>
      <c r="AA189" s="40"/>
      <c r="AB189" s="40"/>
      <c r="AC189" s="165"/>
      <c r="AD189" s="165"/>
      <c r="AE189" s="165"/>
      <c r="AF189" s="165"/>
    </row>
    <row r="190" spans="1:32" x14ac:dyDescent="0.25">
      <c r="A190" s="236"/>
      <c r="B190" s="235"/>
      <c r="C190" s="236" t="s">
        <v>314</v>
      </c>
      <c r="D190" s="2" t="s">
        <v>508</v>
      </c>
      <c r="E190" s="4"/>
      <c r="F190" s="4"/>
      <c r="G190" s="4"/>
      <c r="H190" s="4"/>
      <c r="I190" s="4"/>
      <c r="J190" s="4"/>
      <c r="K190" s="2"/>
      <c r="L190" s="2"/>
      <c r="M190" s="2"/>
      <c r="N190" s="165"/>
      <c r="O190" s="40"/>
      <c r="P190" s="40"/>
      <c r="Q190" s="165"/>
      <c r="R190" s="165"/>
      <c r="S190" s="165"/>
      <c r="T190" s="165"/>
      <c r="U190" s="40"/>
      <c r="V190" s="40"/>
      <c r="W190" s="165"/>
      <c r="X190" s="165"/>
      <c r="Y190" s="165"/>
      <c r="Z190" s="165"/>
      <c r="AA190" s="40"/>
      <c r="AB190" s="40"/>
      <c r="AC190" s="165"/>
      <c r="AD190" s="165"/>
      <c r="AE190" s="165"/>
      <c r="AF190" s="165"/>
    </row>
    <row r="191" spans="1:32" x14ac:dyDescent="0.25">
      <c r="A191" s="236">
        <v>47</v>
      </c>
      <c r="B191" s="235"/>
      <c r="C191" s="237" t="s">
        <v>453</v>
      </c>
      <c r="D191" s="12" t="s">
        <v>509</v>
      </c>
      <c r="E191" s="4" t="s">
        <v>47</v>
      </c>
      <c r="F191" s="4" t="s">
        <v>510</v>
      </c>
      <c r="G191" s="4" t="s">
        <v>876</v>
      </c>
      <c r="H191" s="4" t="s">
        <v>778</v>
      </c>
      <c r="I191" s="4" t="s">
        <v>2269</v>
      </c>
      <c r="J191" s="2" t="s">
        <v>775</v>
      </c>
      <c r="K191" s="2" t="s">
        <v>511</v>
      </c>
      <c r="L191" s="2" t="s">
        <v>512</v>
      </c>
      <c r="M191" s="2"/>
      <c r="N191" s="165" t="s">
        <v>1215</v>
      </c>
      <c r="O191" s="40"/>
      <c r="P191" s="40"/>
      <c r="Q191" s="165" t="s">
        <v>1215</v>
      </c>
      <c r="R191" s="165"/>
      <c r="S191" s="165"/>
      <c r="T191" s="165"/>
      <c r="U191" s="40"/>
      <c r="V191" s="40"/>
      <c r="W191" s="165"/>
      <c r="X191" s="165" t="s">
        <v>1215</v>
      </c>
      <c r="Y191" s="165"/>
      <c r="Z191" s="165"/>
      <c r="AA191" s="40"/>
      <c r="AB191" s="40"/>
      <c r="AC191" s="165">
        <v>4</v>
      </c>
      <c r="AD191" s="165"/>
      <c r="AE191" s="165">
        <v>28</v>
      </c>
      <c r="AF191" s="165">
        <v>7</v>
      </c>
    </row>
    <row r="192" spans="1:32" x14ac:dyDescent="0.25">
      <c r="A192" s="236"/>
      <c r="B192" s="235"/>
      <c r="C192" s="236" t="s">
        <v>310</v>
      </c>
      <c r="D192" s="2" t="s">
        <v>513</v>
      </c>
      <c r="E192" s="4"/>
      <c r="F192" s="4"/>
      <c r="G192" s="4"/>
      <c r="H192" s="4"/>
      <c r="I192" s="4"/>
      <c r="J192" s="4"/>
      <c r="K192" s="2"/>
      <c r="L192" s="2"/>
      <c r="M192" s="2"/>
      <c r="N192" s="165"/>
      <c r="O192" s="40"/>
      <c r="P192" s="40"/>
      <c r="Q192" s="165"/>
      <c r="R192" s="165"/>
      <c r="S192" s="165"/>
      <c r="T192" s="165"/>
      <c r="U192" s="40"/>
      <c r="V192" s="40"/>
      <c r="W192" s="165"/>
      <c r="X192" s="165"/>
      <c r="Y192" s="165"/>
      <c r="Z192" s="165"/>
      <c r="AA192" s="40"/>
      <c r="AB192" s="40"/>
      <c r="AC192" s="165"/>
      <c r="AD192" s="165"/>
      <c r="AE192" s="165"/>
      <c r="AF192" s="165"/>
    </row>
    <row r="193" spans="1:32" x14ac:dyDescent="0.25">
      <c r="A193" s="236"/>
      <c r="B193" s="235"/>
      <c r="C193" s="236" t="s">
        <v>145</v>
      </c>
      <c r="D193" s="2" t="s">
        <v>514</v>
      </c>
      <c r="E193" s="4"/>
      <c r="F193" s="4"/>
      <c r="G193" s="4"/>
      <c r="H193" s="4"/>
      <c r="I193" s="4"/>
      <c r="J193" s="4"/>
      <c r="K193" s="2"/>
      <c r="L193" s="2"/>
      <c r="M193" s="2"/>
      <c r="N193" s="165"/>
      <c r="O193" s="40"/>
      <c r="P193" s="40"/>
      <c r="Q193" s="165"/>
      <c r="R193" s="165"/>
      <c r="S193" s="165"/>
      <c r="T193" s="165"/>
      <c r="U193" s="40"/>
      <c r="V193" s="40"/>
      <c r="W193" s="165"/>
      <c r="X193" s="165"/>
      <c r="Y193" s="165"/>
      <c r="Z193" s="165"/>
      <c r="AA193" s="40"/>
      <c r="AB193" s="40"/>
      <c r="AC193" s="165"/>
      <c r="AD193" s="165"/>
      <c r="AE193" s="165"/>
      <c r="AF193" s="165"/>
    </row>
    <row r="194" spans="1:32" x14ac:dyDescent="0.25">
      <c r="A194" s="236"/>
      <c r="B194" s="235"/>
      <c r="C194" s="236" t="s">
        <v>137</v>
      </c>
      <c r="D194" s="2" t="s">
        <v>515</v>
      </c>
      <c r="E194" s="4"/>
      <c r="F194" s="4"/>
      <c r="G194" s="4"/>
      <c r="H194" s="4"/>
      <c r="I194" s="4"/>
      <c r="J194" s="4"/>
      <c r="K194" s="2"/>
      <c r="L194" s="2"/>
      <c r="M194" s="2"/>
      <c r="N194" s="165"/>
      <c r="O194" s="40"/>
      <c r="P194" s="40"/>
      <c r="Q194" s="165"/>
      <c r="R194" s="165"/>
      <c r="S194" s="165"/>
      <c r="T194" s="165"/>
      <c r="U194" s="40"/>
      <c r="V194" s="40"/>
      <c r="W194" s="165"/>
      <c r="X194" s="165"/>
      <c r="Y194" s="165"/>
      <c r="Z194" s="165"/>
      <c r="AA194" s="40"/>
      <c r="AB194" s="40"/>
      <c r="AC194" s="165"/>
      <c r="AD194" s="165"/>
      <c r="AE194" s="165"/>
      <c r="AF194" s="165"/>
    </row>
    <row r="195" spans="1:32" ht="16.5" customHeight="1" x14ac:dyDescent="0.25">
      <c r="A195" s="236">
        <v>48</v>
      </c>
      <c r="B195" s="235"/>
      <c r="C195" s="237" t="s">
        <v>453</v>
      </c>
      <c r="D195" s="12" t="s">
        <v>516</v>
      </c>
      <c r="E195" s="4" t="s">
        <v>47</v>
      </c>
      <c r="F195" s="4" t="s">
        <v>517</v>
      </c>
      <c r="G195" s="4" t="s">
        <v>877</v>
      </c>
      <c r="H195" s="4" t="s">
        <v>772</v>
      </c>
      <c r="I195" s="4" t="s">
        <v>2269</v>
      </c>
      <c r="J195" s="2" t="s">
        <v>775</v>
      </c>
      <c r="K195" s="2" t="s">
        <v>518</v>
      </c>
      <c r="L195" s="2" t="s">
        <v>519</v>
      </c>
      <c r="M195" s="2"/>
      <c r="N195" s="165" t="s">
        <v>1215</v>
      </c>
      <c r="O195" s="40"/>
      <c r="P195" s="40"/>
      <c r="Q195" s="165" t="s">
        <v>1215</v>
      </c>
      <c r="R195" s="165"/>
      <c r="S195" s="165"/>
      <c r="T195" s="165"/>
      <c r="U195" s="40"/>
      <c r="V195" s="40"/>
      <c r="W195" s="165"/>
      <c r="X195" s="165" t="s">
        <v>1215</v>
      </c>
      <c r="Y195" s="165"/>
      <c r="Z195" s="165"/>
      <c r="AA195" s="40"/>
      <c r="AB195" s="40"/>
      <c r="AC195" s="165">
        <v>4</v>
      </c>
      <c r="AD195" s="165"/>
      <c r="AE195" s="165">
        <v>28</v>
      </c>
      <c r="AF195" s="165">
        <v>7</v>
      </c>
    </row>
    <row r="196" spans="1:32" x14ac:dyDescent="0.25">
      <c r="A196" s="236"/>
      <c r="B196" s="235"/>
      <c r="C196" s="236" t="s">
        <v>213</v>
      </c>
      <c r="D196" s="2" t="s">
        <v>520</v>
      </c>
      <c r="E196" s="4"/>
      <c r="F196" s="4"/>
      <c r="G196" s="4"/>
      <c r="H196" s="4"/>
      <c r="I196" s="4"/>
      <c r="J196" s="4"/>
      <c r="K196" s="2"/>
      <c r="L196" s="2"/>
      <c r="M196" s="2"/>
      <c r="N196" s="165"/>
      <c r="O196" s="40"/>
      <c r="P196" s="40"/>
      <c r="Q196" s="165"/>
      <c r="R196" s="165"/>
      <c r="S196" s="165"/>
      <c r="T196" s="165"/>
      <c r="U196" s="40"/>
      <c r="V196" s="40"/>
      <c r="W196" s="165"/>
      <c r="X196" s="165"/>
      <c r="Y196" s="165"/>
      <c r="Z196" s="165"/>
      <c r="AA196" s="40"/>
      <c r="AB196" s="40"/>
      <c r="AC196" s="165"/>
      <c r="AD196" s="165"/>
      <c r="AE196" s="165"/>
      <c r="AF196" s="165"/>
    </row>
    <row r="197" spans="1:32" x14ac:dyDescent="0.25">
      <c r="A197" s="236"/>
      <c r="B197" s="235"/>
      <c r="C197" s="236" t="s">
        <v>139</v>
      </c>
      <c r="D197" s="2" t="s">
        <v>521</v>
      </c>
      <c r="E197" s="4"/>
      <c r="F197" s="4"/>
      <c r="G197" s="4"/>
      <c r="H197" s="4"/>
      <c r="I197" s="4"/>
      <c r="J197" s="4"/>
      <c r="K197" s="2"/>
      <c r="L197" s="2"/>
      <c r="M197" s="2"/>
      <c r="N197" s="165"/>
      <c r="O197" s="40"/>
      <c r="P197" s="40"/>
      <c r="Q197" s="165"/>
      <c r="R197" s="165"/>
      <c r="S197" s="165"/>
      <c r="T197" s="165"/>
      <c r="U197" s="40"/>
      <c r="V197" s="40"/>
      <c r="W197" s="165"/>
      <c r="X197" s="165"/>
      <c r="Y197" s="165"/>
      <c r="Z197" s="165"/>
      <c r="AA197" s="40"/>
      <c r="AB197" s="40"/>
      <c r="AC197" s="165"/>
      <c r="AD197" s="165"/>
      <c r="AE197" s="165"/>
      <c r="AF197" s="165"/>
    </row>
    <row r="198" spans="1:32" x14ac:dyDescent="0.25">
      <c r="A198" s="236"/>
      <c r="B198" s="235"/>
      <c r="C198" s="236" t="s">
        <v>139</v>
      </c>
      <c r="D198" s="2" t="s">
        <v>522</v>
      </c>
      <c r="E198" s="4"/>
      <c r="F198" s="4"/>
      <c r="G198" s="4"/>
      <c r="H198" s="4"/>
      <c r="I198" s="4"/>
      <c r="J198" s="4"/>
      <c r="K198" s="2"/>
      <c r="L198" s="2"/>
      <c r="M198" s="2"/>
      <c r="N198" s="165"/>
      <c r="O198" s="40"/>
      <c r="P198" s="40"/>
      <c r="Q198" s="165"/>
      <c r="R198" s="165"/>
      <c r="S198" s="165"/>
      <c r="T198" s="165"/>
      <c r="U198" s="40"/>
      <c r="V198" s="40"/>
      <c r="W198" s="165"/>
      <c r="X198" s="165"/>
      <c r="Y198" s="165"/>
      <c r="Z198" s="165"/>
      <c r="AA198" s="40"/>
      <c r="AB198" s="40"/>
      <c r="AC198" s="165"/>
      <c r="AD198" s="165"/>
      <c r="AE198" s="165"/>
      <c r="AF198" s="165"/>
    </row>
    <row r="199" spans="1:32" x14ac:dyDescent="0.25">
      <c r="A199" s="236">
        <v>49</v>
      </c>
      <c r="B199" s="235"/>
      <c r="C199" s="237" t="s">
        <v>167</v>
      </c>
      <c r="D199" s="12" t="s">
        <v>470</v>
      </c>
      <c r="E199" s="4" t="s">
        <v>47</v>
      </c>
      <c r="F199" s="4" t="s">
        <v>523</v>
      </c>
      <c r="G199" s="4" t="s">
        <v>878</v>
      </c>
      <c r="H199" s="4" t="s">
        <v>772</v>
      </c>
      <c r="I199" s="4" t="s">
        <v>2269</v>
      </c>
      <c r="J199" s="2" t="s">
        <v>775</v>
      </c>
      <c r="K199" s="2" t="s">
        <v>545</v>
      </c>
      <c r="L199" s="2" t="s">
        <v>524</v>
      </c>
      <c r="M199" s="2"/>
      <c r="N199" s="165" t="s">
        <v>1215</v>
      </c>
      <c r="O199" s="40"/>
      <c r="P199" s="40"/>
      <c r="Q199" s="165" t="s">
        <v>1215</v>
      </c>
      <c r="R199" s="165"/>
      <c r="S199" s="165"/>
      <c r="T199" s="165"/>
      <c r="U199" s="40"/>
      <c r="V199" s="40"/>
      <c r="W199" s="165"/>
      <c r="X199" s="165" t="s">
        <v>1215</v>
      </c>
      <c r="Y199" s="165"/>
      <c r="Z199" s="165"/>
      <c r="AA199" s="40"/>
      <c r="AB199" s="40"/>
      <c r="AC199" s="165">
        <v>3</v>
      </c>
      <c r="AD199" s="165"/>
      <c r="AE199" s="165">
        <v>28</v>
      </c>
      <c r="AF199" s="165">
        <v>7</v>
      </c>
    </row>
    <row r="200" spans="1:32" x14ac:dyDescent="0.25">
      <c r="A200" s="236"/>
      <c r="B200" s="235"/>
      <c r="C200" s="236" t="s">
        <v>150</v>
      </c>
      <c r="D200" s="2" t="s">
        <v>525</v>
      </c>
      <c r="E200" s="4"/>
      <c r="F200" s="4"/>
      <c r="G200" s="4"/>
      <c r="H200" s="4"/>
      <c r="I200" s="4"/>
      <c r="J200" s="4"/>
      <c r="K200" s="2"/>
      <c r="L200" s="2"/>
      <c r="M200" s="2"/>
      <c r="N200" s="165"/>
      <c r="O200" s="40"/>
      <c r="P200" s="40"/>
      <c r="Q200" s="165"/>
      <c r="R200" s="165"/>
      <c r="S200" s="165"/>
      <c r="T200" s="165"/>
      <c r="U200" s="40"/>
      <c r="V200" s="40"/>
      <c r="W200" s="165"/>
      <c r="X200" s="165"/>
      <c r="Y200" s="165"/>
      <c r="Z200" s="165"/>
      <c r="AA200" s="40"/>
      <c r="AB200" s="40"/>
      <c r="AC200" s="165"/>
      <c r="AD200" s="165"/>
      <c r="AE200" s="165"/>
      <c r="AF200" s="165"/>
    </row>
    <row r="201" spans="1:32" x14ac:dyDescent="0.25">
      <c r="A201" s="236"/>
      <c r="B201" s="235"/>
      <c r="C201" s="236" t="s">
        <v>381</v>
      </c>
      <c r="D201" s="2" t="s">
        <v>526</v>
      </c>
      <c r="E201" s="4"/>
      <c r="F201" s="4"/>
      <c r="G201" s="4"/>
      <c r="H201" s="4"/>
      <c r="I201" s="4"/>
      <c r="J201" s="4"/>
      <c r="K201" s="2"/>
      <c r="L201" s="2"/>
      <c r="M201" s="2"/>
      <c r="N201" s="165"/>
      <c r="O201" s="40"/>
      <c r="P201" s="40"/>
      <c r="Q201" s="165"/>
      <c r="R201" s="165"/>
      <c r="S201" s="165"/>
      <c r="T201" s="165"/>
      <c r="U201" s="40"/>
      <c r="V201" s="40"/>
      <c r="W201" s="165"/>
      <c r="X201" s="165"/>
      <c r="Y201" s="165"/>
      <c r="Z201" s="165"/>
      <c r="AA201" s="40"/>
      <c r="AB201" s="40"/>
      <c r="AC201" s="165"/>
      <c r="AD201" s="165"/>
      <c r="AE201" s="165"/>
      <c r="AF201" s="165"/>
    </row>
    <row r="202" spans="1:32" ht="16.5" customHeight="1" x14ac:dyDescent="0.25">
      <c r="A202" s="236">
        <v>50</v>
      </c>
      <c r="B202" s="235"/>
      <c r="C202" s="237" t="s">
        <v>167</v>
      </c>
      <c r="D202" s="12" t="s">
        <v>455</v>
      </c>
      <c r="E202" s="13" t="s">
        <v>456</v>
      </c>
      <c r="F202" s="4" t="s">
        <v>528</v>
      </c>
      <c r="G202" s="4" t="s">
        <v>879</v>
      </c>
      <c r="H202" s="4" t="s">
        <v>787</v>
      </c>
      <c r="I202" s="4"/>
      <c r="J202" s="2" t="s">
        <v>775</v>
      </c>
      <c r="K202" s="2" t="s">
        <v>529</v>
      </c>
      <c r="L202" s="2" t="s">
        <v>457</v>
      </c>
      <c r="M202" s="2"/>
      <c r="N202" s="165" t="s">
        <v>1215</v>
      </c>
      <c r="O202" s="40"/>
      <c r="P202" s="40"/>
      <c r="Q202" s="165" t="s">
        <v>1215</v>
      </c>
      <c r="R202" s="165"/>
      <c r="S202" s="165"/>
      <c r="T202" s="165"/>
      <c r="U202" s="40"/>
      <c r="V202" s="40"/>
      <c r="W202" s="165"/>
      <c r="X202" s="165" t="s">
        <v>1215</v>
      </c>
      <c r="Y202" s="165"/>
      <c r="Z202" s="165"/>
      <c r="AA202" s="40"/>
      <c r="AB202" s="40"/>
      <c r="AC202" s="165">
        <v>4</v>
      </c>
      <c r="AD202" s="165"/>
      <c r="AE202" s="165">
        <v>67</v>
      </c>
      <c r="AF202" s="165">
        <v>4</v>
      </c>
    </row>
    <row r="203" spans="1:32" x14ac:dyDescent="0.25">
      <c r="A203" s="236"/>
      <c r="B203" s="235"/>
      <c r="C203" s="236" t="s">
        <v>137</v>
      </c>
      <c r="D203" s="2" t="s">
        <v>530</v>
      </c>
      <c r="E203" s="4"/>
      <c r="F203" s="4"/>
      <c r="G203" s="4"/>
      <c r="H203" s="4"/>
      <c r="I203" s="4"/>
      <c r="J203" s="4"/>
      <c r="K203" s="2"/>
      <c r="L203" s="2"/>
      <c r="M203" s="2"/>
      <c r="N203" s="165"/>
      <c r="O203" s="40"/>
      <c r="P203" s="40"/>
      <c r="Q203" s="165"/>
      <c r="R203" s="165"/>
      <c r="S203" s="165"/>
      <c r="T203" s="165"/>
      <c r="U203" s="40"/>
      <c r="V203" s="40"/>
      <c r="W203" s="165"/>
      <c r="X203" s="165"/>
      <c r="Y203" s="165"/>
      <c r="Z203" s="165"/>
      <c r="AA203" s="40"/>
      <c r="AB203" s="40"/>
      <c r="AC203" s="165"/>
      <c r="AD203" s="165"/>
      <c r="AE203" s="165"/>
      <c r="AF203" s="165"/>
    </row>
    <row r="204" spans="1:32" x14ac:dyDescent="0.25">
      <c r="A204" s="236"/>
      <c r="B204" s="235"/>
      <c r="C204" s="236" t="s">
        <v>139</v>
      </c>
      <c r="D204" s="2" t="s">
        <v>531</v>
      </c>
      <c r="E204" s="4"/>
      <c r="F204" s="4"/>
      <c r="G204" s="4"/>
      <c r="H204" s="4"/>
      <c r="I204" s="4"/>
      <c r="J204" s="4"/>
      <c r="K204" s="2"/>
      <c r="L204" s="2"/>
      <c r="M204" s="2"/>
      <c r="N204" s="165"/>
      <c r="O204" s="40"/>
      <c r="P204" s="40"/>
      <c r="Q204" s="165"/>
      <c r="R204" s="165"/>
      <c r="S204" s="165"/>
      <c r="T204" s="165"/>
      <c r="U204" s="40"/>
      <c r="V204" s="40"/>
      <c r="W204" s="165"/>
      <c r="X204" s="165"/>
      <c r="Y204" s="165"/>
      <c r="Z204" s="165"/>
      <c r="AA204" s="40"/>
      <c r="AB204" s="40"/>
      <c r="AC204" s="165"/>
      <c r="AD204" s="165"/>
      <c r="AE204" s="165"/>
      <c r="AF204" s="165"/>
    </row>
    <row r="205" spans="1:32" x14ac:dyDescent="0.25">
      <c r="A205" s="236"/>
      <c r="B205" s="235"/>
      <c r="C205" s="236" t="s">
        <v>139</v>
      </c>
      <c r="D205" s="2" t="s">
        <v>532</v>
      </c>
      <c r="E205" s="4"/>
      <c r="F205" s="4"/>
      <c r="G205" s="4"/>
      <c r="H205" s="4"/>
      <c r="I205" s="4"/>
      <c r="J205" s="4"/>
      <c r="K205" s="2"/>
      <c r="L205" s="2"/>
      <c r="M205" s="2"/>
      <c r="N205" s="165"/>
      <c r="O205" s="40"/>
      <c r="P205" s="40"/>
      <c r="Q205" s="165"/>
      <c r="R205" s="165"/>
      <c r="S205" s="165"/>
      <c r="T205" s="165"/>
      <c r="U205" s="40"/>
      <c r="V205" s="40"/>
      <c r="W205" s="165"/>
      <c r="X205" s="165"/>
      <c r="Y205" s="165"/>
      <c r="Z205" s="165"/>
      <c r="AA205" s="40"/>
      <c r="AB205" s="40"/>
      <c r="AC205" s="165"/>
      <c r="AD205" s="165"/>
      <c r="AE205" s="165"/>
      <c r="AF205" s="165"/>
    </row>
    <row r="206" spans="1:32" x14ac:dyDescent="0.25">
      <c r="A206" s="236">
        <v>51</v>
      </c>
      <c r="B206" s="235"/>
      <c r="C206" s="237" t="s">
        <v>167</v>
      </c>
      <c r="D206" s="12" t="s">
        <v>533</v>
      </c>
      <c r="E206" s="4" t="s">
        <v>539</v>
      </c>
      <c r="F206" s="4" t="s">
        <v>534</v>
      </c>
      <c r="G206" s="4" t="s">
        <v>880</v>
      </c>
      <c r="H206" s="4" t="s">
        <v>772</v>
      </c>
      <c r="I206" s="4" t="s">
        <v>2268</v>
      </c>
      <c r="J206" s="2" t="s">
        <v>775</v>
      </c>
      <c r="K206" s="2" t="s">
        <v>535</v>
      </c>
      <c r="L206" s="2" t="s">
        <v>44</v>
      </c>
      <c r="M206" s="2"/>
      <c r="N206" s="165" t="s">
        <v>1215</v>
      </c>
      <c r="O206" s="40"/>
      <c r="P206" s="40"/>
      <c r="Q206" s="165" t="s">
        <v>1215</v>
      </c>
      <c r="R206" s="165"/>
      <c r="S206" s="165"/>
      <c r="T206" s="165"/>
      <c r="U206" s="40"/>
      <c r="V206" s="40"/>
      <c r="W206" s="165"/>
      <c r="X206" s="165" t="s">
        <v>1215</v>
      </c>
      <c r="Y206" s="165"/>
      <c r="Z206" s="165"/>
      <c r="AA206" s="40"/>
      <c r="AB206" s="40"/>
      <c r="AC206" s="165">
        <v>3</v>
      </c>
      <c r="AD206" s="165"/>
      <c r="AE206" s="165">
        <v>54</v>
      </c>
      <c r="AF206" s="165">
        <v>2</v>
      </c>
    </row>
    <row r="207" spans="1:32" x14ac:dyDescent="0.25">
      <c r="A207" s="236"/>
      <c r="B207" s="235"/>
      <c r="C207" s="236" t="s">
        <v>137</v>
      </c>
      <c r="D207" s="2" t="s">
        <v>536</v>
      </c>
      <c r="E207" s="4"/>
      <c r="F207" s="4"/>
      <c r="G207" s="4"/>
      <c r="H207" s="4"/>
      <c r="I207" s="4"/>
      <c r="J207" s="4"/>
      <c r="K207" s="2"/>
      <c r="L207" s="2"/>
      <c r="M207" s="2"/>
      <c r="N207" s="165"/>
      <c r="O207" s="40"/>
      <c r="P207" s="40"/>
      <c r="Q207" s="165"/>
      <c r="R207" s="165"/>
      <c r="S207" s="165"/>
      <c r="T207" s="165"/>
      <c r="U207" s="40"/>
      <c r="V207" s="40"/>
      <c r="W207" s="165"/>
      <c r="X207" s="165"/>
      <c r="Y207" s="165"/>
      <c r="Z207" s="165"/>
      <c r="AA207" s="40"/>
      <c r="AB207" s="40"/>
      <c r="AC207" s="165"/>
      <c r="AD207" s="165"/>
      <c r="AE207" s="165"/>
      <c r="AF207" s="165"/>
    </row>
    <row r="208" spans="1:32" x14ac:dyDescent="0.25">
      <c r="A208" s="236"/>
      <c r="B208" s="235"/>
      <c r="C208" s="236" t="s">
        <v>139</v>
      </c>
      <c r="D208" s="2" t="s">
        <v>537</v>
      </c>
      <c r="E208" s="4"/>
      <c r="F208" s="4"/>
      <c r="G208" s="4"/>
      <c r="H208" s="4"/>
      <c r="I208" s="4"/>
      <c r="J208" s="4"/>
      <c r="K208" s="2"/>
      <c r="L208" s="2"/>
      <c r="M208" s="2"/>
      <c r="N208" s="165"/>
      <c r="O208" s="40"/>
      <c r="P208" s="40"/>
      <c r="Q208" s="165"/>
      <c r="R208" s="165"/>
      <c r="S208" s="165"/>
      <c r="T208" s="165"/>
      <c r="U208" s="40"/>
      <c r="V208" s="40"/>
      <c r="W208" s="165"/>
      <c r="X208" s="165"/>
      <c r="Y208" s="165"/>
      <c r="Z208" s="165"/>
      <c r="AA208" s="40"/>
      <c r="AB208" s="40"/>
      <c r="AC208" s="165"/>
      <c r="AD208" s="165"/>
      <c r="AE208" s="165"/>
      <c r="AF208" s="165"/>
    </row>
    <row r="209" spans="1:32" ht="18" customHeight="1" x14ac:dyDescent="0.25">
      <c r="A209" s="236">
        <v>52</v>
      </c>
      <c r="B209" s="235"/>
      <c r="C209" s="237" t="s">
        <v>167</v>
      </c>
      <c r="D209" s="12" t="s">
        <v>543</v>
      </c>
      <c r="E209" s="13" t="s">
        <v>544</v>
      </c>
      <c r="F209" s="4" t="s">
        <v>542</v>
      </c>
      <c r="G209" s="4" t="s">
        <v>881</v>
      </c>
      <c r="H209" s="4" t="s">
        <v>787</v>
      </c>
      <c r="I209" s="4" t="s">
        <v>2268</v>
      </c>
      <c r="J209" s="2" t="s">
        <v>775</v>
      </c>
      <c r="K209" s="2" t="s">
        <v>333</v>
      </c>
      <c r="L209" s="2" t="s">
        <v>44</v>
      </c>
      <c r="M209" s="2"/>
      <c r="N209" s="165" t="s">
        <v>1215</v>
      </c>
      <c r="O209" s="40"/>
      <c r="P209" s="40"/>
      <c r="Q209" s="165" t="s">
        <v>1215</v>
      </c>
      <c r="R209" s="165"/>
      <c r="S209" s="165"/>
      <c r="T209" s="165"/>
      <c r="U209" s="40"/>
      <c r="V209" s="40"/>
      <c r="W209" s="165"/>
      <c r="X209" s="165" t="s">
        <v>1215</v>
      </c>
      <c r="Y209" s="165"/>
      <c r="Z209" s="165"/>
      <c r="AA209" s="40"/>
      <c r="AB209" s="40"/>
      <c r="AC209" s="165">
        <v>5</v>
      </c>
      <c r="AD209" s="165"/>
      <c r="AE209" s="165">
        <v>67</v>
      </c>
      <c r="AF209" s="165">
        <v>3</v>
      </c>
    </row>
    <row r="210" spans="1:32" x14ac:dyDescent="0.25">
      <c r="A210" s="236"/>
      <c r="B210" s="235"/>
      <c r="C210" s="236" t="s">
        <v>137</v>
      </c>
      <c r="D210" s="2" t="s">
        <v>546</v>
      </c>
      <c r="E210" s="4"/>
      <c r="F210" s="4"/>
      <c r="G210" s="4"/>
      <c r="H210" s="4"/>
      <c r="I210" s="4"/>
      <c r="J210" s="4"/>
      <c r="K210" s="2"/>
      <c r="L210" s="2"/>
      <c r="M210" s="2"/>
      <c r="N210" s="165"/>
      <c r="O210" s="40"/>
      <c r="P210" s="40"/>
      <c r="Q210" s="165"/>
      <c r="R210" s="165"/>
      <c r="S210" s="165"/>
      <c r="T210" s="165"/>
      <c r="U210" s="40"/>
      <c r="V210" s="40"/>
      <c r="W210" s="165"/>
      <c r="X210" s="165"/>
      <c r="Y210" s="165"/>
      <c r="Z210" s="165"/>
      <c r="AA210" s="40"/>
      <c r="AB210" s="40"/>
      <c r="AC210" s="165"/>
      <c r="AD210" s="165"/>
      <c r="AE210" s="165"/>
      <c r="AF210" s="165"/>
    </row>
    <row r="211" spans="1:32" x14ac:dyDescent="0.25">
      <c r="A211" s="236"/>
      <c r="B211" s="235"/>
      <c r="C211" s="236" t="s">
        <v>139</v>
      </c>
      <c r="D211" s="2" t="s">
        <v>547</v>
      </c>
      <c r="E211" s="4"/>
      <c r="F211" s="4"/>
      <c r="G211" s="4"/>
      <c r="H211" s="4"/>
      <c r="I211" s="4"/>
      <c r="J211" s="4"/>
      <c r="K211" s="2"/>
      <c r="L211" s="2"/>
      <c r="M211" s="2"/>
      <c r="N211" s="165"/>
      <c r="O211" s="40"/>
      <c r="P211" s="40"/>
      <c r="Q211" s="165"/>
      <c r="R211" s="165"/>
      <c r="S211" s="165"/>
      <c r="T211" s="165"/>
      <c r="U211" s="40"/>
      <c r="V211" s="40"/>
      <c r="W211" s="165"/>
      <c r="X211" s="165"/>
      <c r="Y211" s="165"/>
      <c r="Z211" s="165"/>
      <c r="AA211" s="40"/>
      <c r="AB211" s="40"/>
      <c r="AC211" s="165"/>
      <c r="AD211" s="165"/>
      <c r="AE211" s="165"/>
      <c r="AF211" s="165"/>
    </row>
    <row r="212" spans="1:32" x14ac:dyDescent="0.25">
      <c r="A212" s="236"/>
      <c r="B212" s="235"/>
      <c r="C212" s="236" t="s">
        <v>139</v>
      </c>
      <c r="D212" s="2" t="s">
        <v>548</v>
      </c>
      <c r="E212" s="4"/>
      <c r="F212" s="4"/>
      <c r="G212" s="4"/>
      <c r="H212" s="4"/>
      <c r="I212" s="4"/>
      <c r="J212" s="4"/>
      <c r="K212" s="2"/>
      <c r="L212" s="2"/>
      <c r="M212" s="2"/>
      <c r="N212" s="165"/>
      <c r="O212" s="40"/>
      <c r="P212" s="40"/>
      <c r="Q212" s="165"/>
      <c r="R212" s="165"/>
      <c r="S212" s="165"/>
      <c r="T212" s="165"/>
      <c r="U212" s="40"/>
      <c r="V212" s="40"/>
      <c r="W212" s="165"/>
      <c r="X212" s="165"/>
      <c r="Y212" s="165"/>
      <c r="Z212" s="165"/>
      <c r="AA212" s="40"/>
      <c r="AB212" s="40"/>
      <c r="AC212" s="165"/>
      <c r="AD212" s="165"/>
      <c r="AE212" s="165"/>
      <c r="AF212" s="165"/>
    </row>
    <row r="213" spans="1:32" x14ac:dyDescent="0.25">
      <c r="A213" s="236"/>
      <c r="B213" s="235"/>
      <c r="C213" s="236" t="s">
        <v>139</v>
      </c>
      <c r="D213" s="2" t="s">
        <v>461</v>
      </c>
      <c r="E213" s="4"/>
      <c r="F213" s="4"/>
      <c r="G213" s="4"/>
      <c r="H213" s="4"/>
      <c r="I213" s="4"/>
      <c r="J213" s="4"/>
      <c r="K213" s="2"/>
      <c r="L213" s="2"/>
      <c r="M213" s="2"/>
      <c r="N213" s="165"/>
      <c r="O213" s="40"/>
      <c r="P213" s="40"/>
      <c r="Q213" s="165"/>
      <c r="R213" s="165"/>
      <c r="S213" s="165"/>
      <c r="T213" s="165"/>
      <c r="U213" s="40"/>
      <c r="V213" s="40"/>
      <c r="W213" s="165"/>
      <c r="X213" s="165"/>
      <c r="Y213" s="165"/>
      <c r="Z213" s="165"/>
      <c r="AA213" s="40"/>
      <c r="AB213" s="40"/>
      <c r="AC213" s="165"/>
      <c r="AD213" s="165"/>
      <c r="AE213" s="165"/>
      <c r="AF213" s="165"/>
    </row>
    <row r="214" spans="1:32" x14ac:dyDescent="0.25">
      <c r="A214" s="236">
        <v>53</v>
      </c>
      <c r="B214" s="235"/>
      <c r="C214" s="237" t="s">
        <v>167</v>
      </c>
      <c r="D214" s="12" t="s">
        <v>552</v>
      </c>
      <c r="E214" s="13"/>
      <c r="F214" s="4" t="s">
        <v>555</v>
      </c>
      <c r="G214" s="4" t="s">
        <v>882</v>
      </c>
      <c r="H214" s="4" t="s">
        <v>787</v>
      </c>
      <c r="I214" s="4" t="s">
        <v>2268</v>
      </c>
      <c r="J214" s="2" t="s">
        <v>775</v>
      </c>
      <c r="K214" s="2" t="s">
        <v>322</v>
      </c>
      <c r="L214" s="2" t="s">
        <v>556</v>
      </c>
      <c r="M214" s="2"/>
      <c r="N214" s="165" t="s">
        <v>1215</v>
      </c>
      <c r="O214" s="40"/>
      <c r="P214" s="40"/>
      <c r="Q214" s="165" t="s">
        <v>1215</v>
      </c>
      <c r="R214" s="165"/>
      <c r="S214" s="165"/>
      <c r="T214" s="165"/>
      <c r="U214" s="40"/>
      <c r="V214" s="40"/>
      <c r="W214" s="165"/>
      <c r="X214" s="165" t="s">
        <v>1215</v>
      </c>
      <c r="Y214" s="165"/>
      <c r="Z214" s="165"/>
      <c r="AA214" s="40"/>
      <c r="AB214" s="40"/>
      <c r="AC214" s="165">
        <v>3</v>
      </c>
      <c r="AD214" s="165"/>
      <c r="AE214" s="165">
        <v>28</v>
      </c>
      <c r="AF214" s="165">
        <v>3</v>
      </c>
    </row>
    <row r="215" spans="1:32" x14ac:dyDescent="0.25">
      <c r="A215" s="236"/>
      <c r="B215" s="235"/>
      <c r="C215" s="236" t="s">
        <v>137</v>
      </c>
      <c r="D215" s="2" t="s">
        <v>557</v>
      </c>
      <c r="E215" s="4"/>
      <c r="F215" s="4"/>
      <c r="G215" s="4"/>
      <c r="H215" s="4"/>
      <c r="I215" s="4"/>
      <c r="J215" s="4"/>
      <c r="K215" s="2"/>
      <c r="L215" s="2"/>
      <c r="M215" s="2"/>
      <c r="N215" s="165"/>
      <c r="O215" s="40"/>
      <c r="P215" s="40"/>
      <c r="Q215" s="165"/>
      <c r="R215" s="165"/>
      <c r="S215" s="165"/>
      <c r="T215" s="165"/>
      <c r="U215" s="40"/>
      <c r="V215" s="40"/>
      <c r="W215" s="165"/>
      <c r="X215" s="165"/>
      <c r="Y215" s="165"/>
      <c r="Z215" s="165"/>
      <c r="AA215" s="40"/>
      <c r="AB215" s="40"/>
      <c r="AC215" s="165"/>
      <c r="AD215" s="165"/>
      <c r="AE215" s="165"/>
      <c r="AF215" s="165"/>
    </row>
    <row r="216" spans="1:32" x14ac:dyDescent="0.25">
      <c r="A216" s="236"/>
      <c r="B216" s="235"/>
      <c r="C216" s="236" t="s">
        <v>139</v>
      </c>
      <c r="D216" s="2" t="s">
        <v>558</v>
      </c>
      <c r="E216" s="4"/>
      <c r="F216" s="4"/>
      <c r="G216" s="4"/>
      <c r="H216" s="4"/>
      <c r="I216" s="4"/>
      <c r="J216" s="4"/>
      <c r="K216" s="2"/>
      <c r="L216" s="2"/>
      <c r="M216" s="2"/>
      <c r="N216" s="165"/>
      <c r="O216" s="40"/>
      <c r="P216" s="40"/>
      <c r="Q216" s="165"/>
      <c r="R216" s="165"/>
      <c r="S216" s="165"/>
      <c r="T216" s="165"/>
      <c r="U216" s="40"/>
      <c r="V216" s="40"/>
      <c r="W216" s="165"/>
      <c r="X216" s="165"/>
      <c r="Y216" s="165"/>
      <c r="Z216" s="165"/>
      <c r="AA216" s="40"/>
      <c r="AB216" s="40"/>
      <c r="AC216" s="165"/>
      <c r="AD216" s="165"/>
      <c r="AE216" s="165"/>
      <c r="AF216" s="165"/>
    </row>
    <row r="217" spans="1:32" x14ac:dyDescent="0.25">
      <c r="A217" s="236">
        <v>54</v>
      </c>
      <c r="B217" s="235"/>
      <c r="C217" s="237" t="s">
        <v>167</v>
      </c>
      <c r="D217" s="12" t="s">
        <v>554</v>
      </c>
      <c r="E217" s="13"/>
      <c r="F217" s="4" t="s">
        <v>559</v>
      </c>
      <c r="G217" s="4" t="s">
        <v>883</v>
      </c>
      <c r="H217" s="4" t="s">
        <v>787</v>
      </c>
      <c r="I217" s="4" t="s">
        <v>2268</v>
      </c>
      <c r="J217" s="2" t="s">
        <v>775</v>
      </c>
      <c r="K217" s="2" t="s">
        <v>419</v>
      </c>
      <c r="L217" s="2" t="s">
        <v>560</v>
      </c>
      <c r="M217" s="2"/>
      <c r="N217" s="165" t="s">
        <v>1215</v>
      </c>
      <c r="O217" s="40"/>
      <c r="P217" s="40"/>
      <c r="Q217" s="165" t="s">
        <v>1215</v>
      </c>
      <c r="R217" s="165"/>
      <c r="S217" s="165"/>
      <c r="T217" s="165"/>
      <c r="U217" s="40"/>
      <c r="V217" s="40"/>
      <c r="W217" s="165"/>
      <c r="X217" s="165" t="s">
        <v>1215</v>
      </c>
      <c r="Y217" s="165"/>
      <c r="Z217" s="165"/>
      <c r="AA217" s="40"/>
      <c r="AB217" s="40"/>
      <c r="AC217" s="165">
        <v>4</v>
      </c>
      <c r="AD217" s="165"/>
      <c r="AE217" s="165">
        <v>54</v>
      </c>
      <c r="AF217" s="165">
        <v>3</v>
      </c>
    </row>
    <row r="218" spans="1:32" x14ac:dyDescent="0.25">
      <c r="A218" s="236"/>
      <c r="B218" s="235"/>
      <c r="C218" s="236" t="s">
        <v>137</v>
      </c>
      <c r="D218" s="2" t="s">
        <v>561</v>
      </c>
      <c r="E218" s="4"/>
      <c r="F218" s="4"/>
      <c r="G218" s="4"/>
      <c r="H218" s="4"/>
      <c r="I218" s="4"/>
      <c r="J218" s="4"/>
      <c r="K218" s="2"/>
      <c r="L218" s="2"/>
      <c r="M218" s="2"/>
      <c r="N218" s="165"/>
      <c r="O218" s="40"/>
      <c r="P218" s="40"/>
      <c r="Q218" s="165"/>
      <c r="R218" s="165"/>
      <c r="S218" s="165"/>
      <c r="T218" s="165"/>
      <c r="U218" s="40"/>
      <c r="V218" s="40"/>
      <c r="W218" s="165"/>
      <c r="X218" s="165"/>
      <c r="Y218" s="165"/>
      <c r="Z218" s="165"/>
      <c r="AA218" s="40"/>
      <c r="AB218" s="40"/>
      <c r="AC218" s="165"/>
      <c r="AD218" s="165"/>
      <c r="AE218" s="165"/>
      <c r="AF218" s="165"/>
    </row>
    <row r="219" spans="1:32" x14ac:dyDescent="0.25">
      <c r="A219" s="236"/>
      <c r="B219" s="235"/>
      <c r="C219" s="236" t="s">
        <v>139</v>
      </c>
      <c r="D219" s="2" t="s">
        <v>562</v>
      </c>
      <c r="E219" s="4"/>
      <c r="F219" s="4"/>
      <c r="G219" s="4"/>
      <c r="H219" s="4"/>
      <c r="I219" s="4"/>
      <c r="J219" s="4"/>
      <c r="K219" s="2"/>
      <c r="L219" s="2"/>
      <c r="M219" s="2"/>
      <c r="N219" s="165"/>
      <c r="O219" s="40"/>
      <c r="P219" s="40"/>
      <c r="Q219" s="165"/>
      <c r="R219" s="165"/>
      <c r="S219" s="165"/>
      <c r="T219" s="165"/>
      <c r="U219" s="40"/>
      <c r="V219" s="40"/>
      <c r="W219" s="165"/>
      <c r="X219" s="165"/>
      <c r="Y219" s="165"/>
      <c r="Z219" s="165"/>
      <c r="AA219" s="40"/>
      <c r="AB219" s="40"/>
      <c r="AC219" s="165"/>
      <c r="AD219" s="165"/>
      <c r="AE219" s="165"/>
      <c r="AF219" s="165"/>
    </row>
    <row r="220" spans="1:32" x14ac:dyDescent="0.25">
      <c r="A220" s="236"/>
      <c r="B220" s="235"/>
      <c r="C220" s="236" t="s">
        <v>139</v>
      </c>
      <c r="D220" s="2" t="s">
        <v>563</v>
      </c>
      <c r="E220" s="4"/>
      <c r="F220" s="4"/>
      <c r="G220" s="4"/>
      <c r="H220" s="4"/>
      <c r="I220" s="4"/>
      <c r="J220" s="4"/>
      <c r="K220" s="2"/>
      <c r="L220" s="2"/>
      <c r="M220" s="2"/>
      <c r="N220" s="165"/>
      <c r="O220" s="40"/>
      <c r="P220" s="40"/>
      <c r="Q220" s="165"/>
      <c r="R220" s="165"/>
      <c r="S220" s="165"/>
      <c r="T220" s="165"/>
      <c r="U220" s="40"/>
      <c r="V220" s="40"/>
      <c r="W220" s="165"/>
      <c r="X220" s="165"/>
      <c r="Y220" s="165"/>
      <c r="Z220" s="165"/>
      <c r="AA220" s="40"/>
      <c r="AB220" s="40"/>
      <c r="AC220" s="165"/>
      <c r="AD220" s="165"/>
      <c r="AE220" s="165"/>
      <c r="AF220" s="165"/>
    </row>
    <row r="221" spans="1:32" x14ac:dyDescent="0.25">
      <c r="A221" s="236">
        <v>55</v>
      </c>
      <c r="B221" s="235"/>
      <c r="C221" s="237" t="s">
        <v>167</v>
      </c>
      <c r="D221" s="12" t="s">
        <v>2285</v>
      </c>
      <c r="E221" s="4"/>
      <c r="F221" s="4" t="s">
        <v>565</v>
      </c>
      <c r="G221" s="4" t="s">
        <v>771</v>
      </c>
      <c r="H221" s="4" t="s">
        <v>772</v>
      </c>
      <c r="I221" s="4" t="s">
        <v>2268</v>
      </c>
      <c r="J221" s="2" t="s">
        <v>775</v>
      </c>
      <c r="K221" s="2" t="s">
        <v>419</v>
      </c>
      <c r="L221" s="2" t="s">
        <v>485</v>
      </c>
      <c r="M221" s="2"/>
      <c r="N221" s="165" t="s">
        <v>1215</v>
      </c>
      <c r="O221" s="40"/>
      <c r="P221" s="40"/>
      <c r="Q221" s="165" t="s">
        <v>1215</v>
      </c>
      <c r="R221" s="165"/>
      <c r="S221" s="165"/>
      <c r="T221" s="165"/>
      <c r="U221" s="40"/>
      <c r="V221" s="40"/>
      <c r="W221" s="165"/>
      <c r="X221" s="165" t="s">
        <v>1215</v>
      </c>
      <c r="Y221" s="165"/>
      <c r="Z221" s="165"/>
      <c r="AA221" s="40"/>
      <c r="AB221" s="40"/>
      <c r="AC221" s="165">
        <v>5</v>
      </c>
      <c r="AD221" s="165"/>
      <c r="AE221" s="165">
        <v>28</v>
      </c>
      <c r="AF221" s="165">
        <v>3</v>
      </c>
    </row>
    <row r="222" spans="1:32" x14ac:dyDescent="0.25">
      <c r="A222" s="236"/>
      <c r="B222" s="235"/>
      <c r="C222" s="236" t="s">
        <v>213</v>
      </c>
      <c r="D222" s="2" t="s">
        <v>566</v>
      </c>
      <c r="E222" s="4"/>
      <c r="F222" s="4"/>
      <c r="G222" s="4"/>
      <c r="H222" s="4"/>
      <c r="I222" s="4"/>
      <c r="J222" s="4"/>
      <c r="K222" s="2"/>
      <c r="L222" s="2"/>
      <c r="M222" s="2"/>
      <c r="N222" s="165"/>
      <c r="O222" s="40"/>
      <c r="P222" s="40"/>
      <c r="Q222" s="165"/>
      <c r="R222" s="165"/>
      <c r="S222" s="165"/>
      <c r="T222" s="165"/>
      <c r="U222" s="40"/>
      <c r="V222" s="40"/>
      <c r="W222" s="165"/>
      <c r="X222" s="165"/>
      <c r="Y222" s="165"/>
      <c r="Z222" s="165"/>
      <c r="AA222" s="40"/>
      <c r="AB222" s="40"/>
      <c r="AC222" s="165"/>
      <c r="AD222" s="165"/>
      <c r="AE222" s="165"/>
      <c r="AF222" s="165"/>
    </row>
    <row r="223" spans="1:32" x14ac:dyDescent="0.25">
      <c r="A223" s="236"/>
      <c r="B223" s="235"/>
      <c r="C223" s="236" t="s">
        <v>139</v>
      </c>
      <c r="D223" s="2" t="s">
        <v>358</v>
      </c>
      <c r="E223" s="4"/>
      <c r="F223" s="4"/>
      <c r="G223" s="4"/>
      <c r="H223" s="4"/>
      <c r="I223" s="4"/>
      <c r="J223" s="4"/>
      <c r="K223" s="2"/>
      <c r="L223" s="2"/>
      <c r="M223" s="2"/>
      <c r="N223" s="165"/>
      <c r="O223" s="40"/>
      <c r="P223" s="40"/>
      <c r="Q223" s="165"/>
      <c r="R223" s="165"/>
      <c r="S223" s="165"/>
      <c r="T223" s="165"/>
      <c r="U223" s="40"/>
      <c r="V223" s="40"/>
      <c r="W223" s="165"/>
      <c r="X223" s="165"/>
      <c r="Y223" s="165"/>
      <c r="Z223" s="165"/>
      <c r="AA223" s="40"/>
      <c r="AB223" s="40"/>
      <c r="AC223" s="165"/>
      <c r="AD223" s="165"/>
      <c r="AE223" s="165"/>
      <c r="AF223" s="165"/>
    </row>
    <row r="224" spans="1:32" x14ac:dyDescent="0.25">
      <c r="A224" s="236"/>
      <c r="B224" s="235"/>
      <c r="C224" s="236" t="s">
        <v>139</v>
      </c>
      <c r="D224" s="2" t="s">
        <v>567</v>
      </c>
      <c r="E224" s="4"/>
      <c r="F224" s="4"/>
      <c r="G224" s="4"/>
      <c r="H224" s="4"/>
      <c r="I224" s="4"/>
      <c r="J224" s="4"/>
      <c r="K224" s="2"/>
      <c r="L224" s="2"/>
      <c r="M224" s="2"/>
      <c r="N224" s="165"/>
      <c r="O224" s="40"/>
      <c r="P224" s="40"/>
      <c r="Q224" s="165"/>
      <c r="R224" s="165"/>
      <c r="S224" s="165"/>
      <c r="T224" s="165"/>
      <c r="U224" s="40"/>
      <c r="V224" s="40"/>
      <c r="W224" s="165"/>
      <c r="X224" s="165"/>
      <c r="Y224" s="165"/>
      <c r="Z224" s="165"/>
      <c r="AA224" s="40"/>
      <c r="AB224" s="40"/>
      <c r="AC224" s="165"/>
      <c r="AD224" s="165"/>
      <c r="AE224" s="165"/>
      <c r="AF224" s="165"/>
    </row>
    <row r="225" spans="1:32" x14ac:dyDescent="0.25">
      <c r="A225" s="236"/>
      <c r="B225" s="235"/>
      <c r="C225" s="236" t="s">
        <v>139</v>
      </c>
      <c r="D225" s="2" t="s">
        <v>568</v>
      </c>
      <c r="E225" s="4"/>
      <c r="F225" s="4"/>
      <c r="G225" s="4"/>
      <c r="H225" s="4"/>
      <c r="I225" s="4"/>
      <c r="J225" s="4"/>
      <c r="K225" s="2"/>
      <c r="L225" s="2"/>
      <c r="M225" s="2"/>
      <c r="N225" s="165"/>
      <c r="O225" s="40"/>
      <c r="P225" s="40"/>
      <c r="Q225" s="165"/>
      <c r="R225" s="165"/>
      <c r="S225" s="165"/>
      <c r="T225" s="165"/>
      <c r="U225" s="40"/>
      <c r="V225" s="40"/>
      <c r="W225" s="165"/>
      <c r="X225" s="165"/>
      <c r="Y225" s="165"/>
      <c r="Z225" s="165"/>
      <c r="AA225" s="40"/>
      <c r="AB225" s="40"/>
      <c r="AC225" s="165"/>
      <c r="AD225" s="165"/>
      <c r="AE225" s="165"/>
      <c r="AF225" s="165"/>
    </row>
    <row r="226" spans="1:32" x14ac:dyDescent="0.25">
      <c r="A226" s="236">
        <v>56</v>
      </c>
      <c r="B226" s="235"/>
      <c r="C226" s="237" t="s">
        <v>446</v>
      </c>
      <c r="D226" s="12" t="s">
        <v>571</v>
      </c>
      <c r="E226" s="13" t="s">
        <v>575</v>
      </c>
      <c r="F226" s="4" t="s">
        <v>582</v>
      </c>
      <c r="G226" s="4" t="s">
        <v>771</v>
      </c>
      <c r="H226" s="4" t="s">
        <v>772</v>
      </c>
      <c r="I226" s="4"/>
      <c r="J226" s="2" t="s">
        <v>61</v>
      </c>
      <c r="K226" s="2" t="s">
        <v>595</v>
      </c>
      <c r="L226" s="2" t="s">
        <v>583</v>
      </c>
      <c r="M226" s="2"/>
      <c r="N226" s="165" t="s">
        <v>1215</v>
      </c>
      <c r="O226" s="40"/>
      <c r="P226" s="40"/>
      <c r="Q226" s="165" t="s">
        <v>1215</v>
      </c>
      <c r="R226" s="165"/>
      <c r="S226" s="165"/>
      <c r="T226" s="165"/>
      <c r="U226" s="40"/>
      <c r="V226" s="40"/>
      <c r="W226" s="165" t="s">
        <v>1215</v>
      </c>
      <c r="X226" s="165"/>
      <c r="Y226" s="165"/>
      <c r="Z226" s="165"/>
      <c r="AA226" s="40"/>
      <c r="AB226" s="40"/>
      <c r="AC226" s="165">
        <v>3</v>
      </c>
      <c r="AD226" s="165"/>
      <c r="AE226" s="165">
        <v>67</v>
      </c>
      <c r="AF226" s="165">
        <v>6</v>
      </c>
    </row>
    <row r="227" spans="1:32" x14ac:dyDescent="0.25">
      <c r="A227" s="236"/>
      <c r="B227" s="235"/>
      <c r="C227" s="236" t="s">
        <v>381</v>
      </c>
      <c r="D227" s="2" t="s">
        <v>584</v>
      </c>
      <c r="E227" s="4"/>
      <c r="F227" s="4"/>
      <c r="G227" s="4"/>
      <c r="H227" s="4"/>
      <c r="I227" s="4"/>
      <c r="J227" s="2"/>
      <c r="K227" s="2"/>
      <c r="L227" s="2"/>
      <c r="M227" s="2"/>
      <c r="N227" s="165"/>
      <c r="O227" s="40"/>
      <c r="P227" s="40"/>
      <c r="Q227" s="165"/>
      <c r="R227" s="165"/>
      <c r="S227" s="165"/>
      <c r="T227" s="165"/>
      <c r="U227" s="40"/>
      <c r="V227" s="40"/>
      <c r="W227" s="165"/>
      <c r="X227" s="165"/>
      <c r="Y227" s="165"/>
      <c r="Z227" s="165"/>
      <c r="AA227" s="40"/>
      <c r="AB227" s="40"/>
      <c r="AC227" s="165"/>
      <c r="AD227" s="165"/>
      <c r="AE227" s="165"/>
      <c r="AF227" s="165"/>
    </row>
    <row r="228" spans="1:32" x14ac:dyDescent="0.25">
      <c r="A228" s="236"/>
      <c r="B228" s="235"/>
      <c r="C228" s="236" t="s">
        <v>335</v>
      </c>
      <c r="D228" s="2" t="s">
        <v>585</v>
      </c>
      <c r="E228" s="4"/>
      <c r="F228" s="4"/>
      <c r="G228" s="4"/>
      <c r="H228" s="4"/>
      <c r="I228" s="4"/>
      <c r="J228" s="2"/>
      <c r="K228" s="2"/>
      <c r="L228" s="2"/>
      <c r="M228" s="2"/>
      <c r="N228" s="165"/>
      <c r="O228" s="40"/>
      <c r="P228" s="40"/>
      <c r="Q228" s="165"/>
      <c r="R228" s="165"/>
      <c r="S228" s="165"/>
      <c r="T228" s="165"/>
      <c r="U228" s="40"/>
      <c r="V228" s="40"/>
      <c r="W228" s="165"/>
      <c r="X228" s="165"/>
      <c r="Y228" s="165"/>
      <c r="Z228" s="165"/>
      <c r="AA228" s="40"/>
      <c r="AB228" s="40"/>
      <c r="AC228" s="165"/>
      <c r="AD228" s="165"/>
      <c r="AE228" s="165"/>
      <c r="AF228" s="165"/>
    </row>
    <row r="229" spans="1:32" x14ac:dyDescent="0.25">
      <c r="A229" s="236">
        <v>57</v>
      </c>
      <c r="B229" s="235"/>
      <c r="C229" s="237" t="s">
        <v>446</v>
      </c>
      <c r="D229" s="12" t="s">
        <v>570</v>
      </c>
      <c r="E229" s="13" t="s">
        <v>575</v>
      </c>
      <c r="F229" s="4" t="s">
        <v>586</v>
      </c>
      <c r="G229" s="4" t="s">
        <v>773</v>
      </c>
      <c r="H229" s="4" t="s">
        <v>772</v>
      </c>
      <c r="I229" s="4"/>
      <c r="J229" s="2" t="s">
        <v>61</v>
      </c>
      <c r="K229" s="2" t="s">
        <v>595</v>
      </c>
      <c r="L229" s="2" t="s">
        <v>39</v>
      </c>
      <c r="M229" s="2"/>
      <c r="N229" s="165" t="s">
        <v>1215</v>
      </c>
      <c r="O229" s="40"/>
      <c r="P229" s="40"/>
      <c r="Q229" s="165" t="s">
        <v>1215</v>
      </c>
      <c r="R229" s="165"/>
      <c r="S229" s="165"/>
      <c r="T229" s="165"/>
      <c r="U229" s="40"/>
      <c r="V229" s="40"/>
      <c r="W229" s="165" t="s">
        <v>1215</v>
      </c>
      <c r="X229" s="165"/>
      <c r="Y229" s="165"/>
      <c r="Z229" s="165"/>
      <c r="AA229" s="40"/>
      <c r="AB229" s="40"/>
      <c r="AC229" s="165">
        <v>7</v>
      </c>
      <c r="AD229" s="165"/>
      <c r="AE229" s="165">
        <v>54</v>
      </c>
      <c r="AF229" s="165">
        <v>3</v>
      </c>
    </row>
    <row r="230" spans="1:32" x14ac:dyDescent="0.25">
      <c r="A230" s="236"/>
      <c r="B230" s="235"/>
      <c r="C230" s="236" t="s">
        <v>250</v>
      </c>
      <c r="D230" s="2" t="s">
        <v>587</v>
      </c>
      <c r="E230" s="4"/>
      <c r="F230" s="4"/>
      <c r="G230" s="4"/>
      <c r="H230" s="4"/>
      <c r="I230" s="4"/>
      <c r="J230" s="4"/>
      <c r="K230" s="2"/>
      <c r="L230" s="2"/>
      <c r="M230" s="2"/>
      <c r="N230" s="165"/>
      <c r="O230" s="40"/>
      <c r="P230" s="40"/>
      <c r="Q230" s="165"/>
      <c r="R230" s="165"/>
      <c r="S230" s="165"/>
      <c r="T230" s="165"/>
      <c r="U230" s="40"/>
      <c r="V230" s="40"/>
      <c r="W230" s="165"/>
      <c r="X230" s="165"/>
      <c r="Y230" s="165"/>
      <c r="Z230" s="165"/>
      <c r="AA230" s="40"/>
      <c r="AB230" s="40"/>
      <c r="AC230" s="165"/>
      <c r="AD230" s="165"/>
      <c r="AE230" s="165"/>
      <c r="AF230" s="165"/>
    </row>
    <row r="231" spans="1:32" x14ac:dyDescent="0.25">
      <c r="A231" s="236"/>
      <c r="B231" s="235"/>
      <c r="C231" s="236" t="s">
        <v>588</v>
      </c>
      <c r="D231" s="2" t="s">
        <v>589</v>
      </c>
      <c r="E231" s="4"/>
      <c r="F231" s="4"/>
      <c r="G231" s="4"/>
      <c r="H231" s="4"/>
      <c r="I231" s="4"/>
      <c r="J231" s="4"/>
      <c r="K231" s="2"/>
      <c r="L231" s="2"/>
      <c r="M231" s="2"/>
      <c r="N231" s="165"/>
      <c r="O231" s="40"/>
      <c r="P231" s="40"/>
      <c r="Q231" s="165"/>
      <c r="R231" s="165"/>
      <c r="S231" s="165"/>
      <c r="T231" s="165"/>
      <c r="U231" s="40"/>
      <c r="V231" s="40"/>
      <c r="W231" s="165"/>
      <c r="X231" s="165"/>
      <c r="Y231" s="165"/>
      <c r="Z231" s="165"/>
      <c r="AA231" s="40"/>
      <c r="AB231" s="40"/>
      <c r="AC231" s="165"/>
      <c r="AD231" s="165"/>
      <c r="AE231" s="165"/>
      <c r="AF231" s="165"/>
    </row>
    <row r="232" spans="1:32" x14ac:dyDescent="0.25">
      <c r="A232" s="236"/>
      <c r="B232" s="235"/>
      <c r="C232" s="236" t="s">
        <v>590</v>
      </c>
      <c r="D232" s="2" t="s">
        <v>591</v>
      </c>
      <c r="E232" s="4"/>
      <c r="F232" s="4"/>
      <c r="G232" s="4"/>
      <c r="H232" s="4"/>
      <c r="I232" s="4"/>
      <c r="J232" s="4"/>
      <c r="K232" s="2"/>
      <c r="L232" s="2"/>
      <c r="M232" s="2"/>
      <c r="N232" s="165"/>
      <c r="O232" s="40"/>
      <c r="P232" s="40"/>
      <c r="Q232" s="165"/>
      <c r="R232" s="165"/>
      <c r="S232" s="165"/>
      <c r="T232" s="165"/>
      <c r="U232" s="40"/>
      <c r="V232" s="40"/>
      <c r="W232" s="165"/>
      <c r="X232" s="165"/>
      <c r="Y232" s="165"/>
      <c r="Z232" s="165"/>
      <c r="AA232" s="40"/>
      <c r="AB232" s="40"/>
      <c r="AC232" s="165"/>
      <c r="AD232" s="165"/>
      <c r="AE232" s="165"/>
      <c r="AF232" s="165"/>
    </row>
    <row r="233" spans="1:32" x14ac:dyDescent="0.25">
      <c r="A233" s="236"/>
      <c r="B233" s="235"/>
      <c r="C233" s="236" t="s">
        <v>314</v>
      </c>
      <c r="D233" s="2" t="s">
        <v>592</v>
      </c>
      <c r="E233" s="4"/>
      <c r="F233" s="4"/>
      <c r="G233" s="4"/>
      <c r="H233" s="4"/>
      <c r="I233" s="4"/>
      <c r="J233" s="4"/>
      <c r="K233" s="2"/>
      <c r="L233" s="2"/>
      <c r="M233" s="2"/>
      <c r="N233" s="165"/>
      <c r="O233" s="40"/>
      <c r="P233" s="40"/>
      <c r="Q233" s="165"/>
      <c r="R233" s="165"/>
      <c r="S233" s="165"/>
      <c r="T233" s="165"/>
      <c r="U233" s="40"/>
      <c r="V233" s="40"/>
      <c r="W233" s="165"/>
      <c r="X233" s="165"/>
      <c r="Y233" s="165"/>
      <c r="Z233" s="165"/>
      <c r="AA233" s="40"/>
      <c r="AB233" s="40"/>
      <c r="AC233" s="165"/>
      <c r="AD233" s="165"/>
      <c r="AE233" s="165"/>
      <c r="AF233" s="165"/>
    </row>
    <row r="234" spans="1:32" x14ac:dyDescent="0.25">
      <c r="A234" s="236"/>
      <c r="B234" s="235"/>
      <c r="C234" s="236" t="s">
        <v>593</v>
      </c>
      <c r="D234" s="2" t="s">
        <v>358</v>
      </c>
      <c r="E234" s="4"/>
      <c r="F234" s="4"/>
      <c r="G234" s="4"/>
      <c r="H234" s="4"/>
      <c r="I234" s="4"/>
      <c r="J234" s="4"/>
      <c r="K234" s="2"/>
      <c r="L234" s="2"/>
      <c r="M234" s="2"/>
      <c r="N234" s="165"/>
      <c r="O234" s="40"/>
      <c r="P234" s="40"/>
      <c r="Q234" s="165"/>
      <c r="R234" s="165"/>
      <c r="S234" s="165"/>
      <c r="T234" s="165"/>
      <c r="U234" s="40"/>
      <c r="V234" s="40"/>
      <c r="W234" s="165"/>
      <c r="X234" s="165"/>
      <c r="Y234" s="165"/>
      <c r="Z234" s="165"/>
      <c r="AA234" s="40"/>
      <c r="AB234" s="40"/>
      <c r="AC234" s="165"/>
      <c r="AD234" s="165"/>
      <c r="AE234" s="165"/>
      <c r="AF234" s="165"/>
    </row>
    <row r="235" spans="1:32" x14ac:dyDescent="0.25">
      <c r="A235" s="236"/>
      <c r="B235" s="235"/>
      <c r="C235" s="236" t="s">
        <v>593</v>
      </c>
      <c r="D235" s="2" t="s">
        <v>594</v>
      </c>
      <c r="E235" s="2"/>
      <c r="F235" s="4"/>
      <c r="G235" s="4"/>
      <c r="H235" s="4"/>
      <c r="I235" s="4"/>
      <c r="J235" s="4"/>
      <c r="K235" s="2"/>
      <c r="L235" s="2"/>
      <c r="M235" s="2"/>
      <c r="N235" s="165"/>
      <c r="O235" s="40"/>
      <c r="P235" s="40"/>
      <c r="Q235" s="165"/>
      <c r="R235" s="165"/>
      <c r="S235" s="165"/>
      <c r="T235" s="165"/>
      <c r="U235" s="40"/>
      <c r="V235" s="40"/>
      <c r="W235" s="165"/>
      <c r="X235" s="165"/>
      <c r="Y235" s="165"/>
      <c r="Z235" s="165"/>
      <c r="AA235" s="40"/>
      <c r="AB235" s="40"/>
      <c r="AC235" s="165"/>
      <c r="AD235" s="165"/>
      <c r="AE235" s="165"/>
      <c r="AF235" s="165"/>
    </row>
    <row r="236" spans="1:32" x14ac:dyDescent="0.25">
      <c r="A236" s="236">
        <v>58</v>
      </c>
      <c r="B236" s="235"/>
      <c r="C236" s="237" t="s">
        <v>453</v>
      </c>
      <c r="D236" s="12" t="s">
        <v>573</v>
      </c>
      <c r="E236" s="13" t="s">
        <v>576</v>
      </c>
      <c r="F236" s="4" t="s">
        <v>577</v>
      </c>
      <c r="G236" s="4" t="s">
        <v>771</v>
      </c>
      <c r="H236" s="4" t="s">
        <v>772</v>
      </c>
      <c r="I236" s="4"/>
      <c r="J236" s="2" t="s">
        <v>775</v>
      </c>
      <c r="K236" s="2" t="s">
        <v>578</v>
      </c>
      <c r="L236" s="2" t="s">
        <v>487</v>
      </c>
      <c r="M236" s="2"/>
      <c r="N236" s="165" t="s">
        <v>1215</v>
      </c>
      <c r="O236" s="40"/>
      <c r="P236" s="40"/>
      <c r="Q236" s="165" t="s">
        <v>1215</v>
      </c>
      <c r="R236" s="165"/>
      <c r="S236" s="165"/>
      <c r="T236" s="165"/>
      <c r="U236" s="40"/>
      <c r="V236" s="40"/>
      <c r="W236" s="165"/>
      <c r="X236" s="165" t="s">
        <v>1215</v>
      </c>
      <c r="Y236" s="165"/>
      <c r="Z236" s="165"/>
      <c r="AA236" s="40"/>
      <c r="AB236" s="40"/>
      <c r="AC236" s="165">
        <v>4</v>
      </c>
      <c r="AD236" s="165"/>
      <c r="AE236" s="165">
        <v>28</v>
      </c>
      <c r="AF236" s="165">
        <v>3</v>
      </c>
    </row>
    <row r="237" spans="1:32" x14ac:dyDescent="0.25">
      <c r="A237" s="236"/>
      <c r="B237" s="235"/>
      <c r="C237" s="236" t="s">
        <v>137</v>
      </c>
      <c r="D237" s="2" t="s">
        <v>579</v>
      </c>
      <c r="E237" s="4"/>
      <c r="F237" s="4"/>
      <c r="G237" s="4"/>
      <c r="H237" s="4"/>
      <c r="I237" s="4"/>
      <c r="J237" s="4"/>
      <c r="K237" s="2"/>
      <c r="L237" s="2"/>
      <c r="M237" s="2"/>
      <c r="N237" s="165"/>
      <c r="O237" s="40"/>
      <c r="P237" s="40"/>
      <c r="Q237" s="165"/>
      <c r="R237" s="165"/>
      <c r="S237" s="165"/>
      <c r="T237" s="165"/>
      <c r="U237" s="40"/>
      <c r="V237" s="40"/>
      <c r="W237" s="165"/>
      <c r="X237" s="165"/>
      <c r="Y237" s="165"/>
      <c r="Z237" s="165"/>
      <c r="AA237" s="40"/>
      <c r="AB237" s="40"/>
      <c r="AC237" s="165"/>
      <c r="AD237" s="165"/>
      <c r="AE237" s="165"/>
      <c r="AF237" s="165"/>
    </row>
    <row r="238" spans="1:32" x14ac:dyDescent="0.25">
      <c r="A238" s="236"/>
      <c r="B238" s="235"/>
      <c r="C238" s="236" t="s">
        <v>139</v>
      </c>
      <c r="D238" s="2" t="s">
        <v>580</v>
      </c>
      <c r="E238" s="4"/>
      <c r="F238" s="4"/>
      <c r="G238" s="4"/>
      <c r="H238" s="4"/>
      <c r="I238" s="4"/>
      <c r="J238" s="4"/>
      <c r="K238" s="2"/>
      <c r="L238" s="2"/>
      <c r="M238" s="2"/>
      <c r="N238" s="165"/>
      <c r="O238" s="40"/>
      <c r="P238" s="40"/>
      <c r="Q238" s="165"/>
      <c r="R238" s="165"/>
      <c r="S238" s="165"/>
      <c r="T238" s="165"/>
      <c r="U238" s="40"/>
      <c r="V238" s="40"/>
      <c r="W238" s="165"/>
      <c r="X238" s="165"/>
      <c r="Y238" s="165"/>
      <c r="Z238" s="165"/>
      <c r="AA238" s="40"/>
      <c r="AB238" s="40"/>
      <c r="AC238" s="165"/>
      <c r="AD238" s="165"/>
      <c r="AE238" s="165"/>
      <c r="AF238" s="165"/>
    </row>
    <row r="239" spans="1:32" x14ac:dyDescent="0.25">
      <c r="A239" s="236"/>
      <c r="B239" s="235"/>
      <c r="C239" s="236" t="s">
        <v>139</v>
      </c>
      <c r="D239" s="2" t="s">
        <v>581</v>
      </c>
      <c r="E239" s="4"/>
      <c r="F239" s="4"/>
      <c r="G239" s="4"/>
      <c r="H239" s="4"/>
      <c r="I239" s="4"/>
      <c r="J239" s="4"/>
      <c r="K239" s="2"/>
      <c r="L239" s="2"/>
      <c r="M239" s="2"/>
      <c r="N239" s="165"/>
      <c r="O239" s="40"/>
      <c r="P239" s="40"/>
      <c r="Q239" s="165"/>
      <c r="R239" s="165"/>
      <c r="S239" s="165"/>
      <c r="T239" s="165"/>
      <c r="U239" s="40"/>
      <c r="V239" s="40"/>
      <c r="W239" s="165"/>
      <c r="X239" s="165"/>
      <c r="Y239" s="165"/>
      <c r="Z239" s="165"/>
      <c r="AA239" s="40"/>
      <c r="AB239" s="40"/>
      <c r="AC239" s="165"/>
      <c r="AD239" s="165"/>
      <c r="AE239" s="165"/>
      <c r="AF239" s="165"/>
    </row>
    <row r="240" spans="1:32" x14ac:dyDescent="0.25">
      <c r="A240" s="236">
        <v>59</v>
      </c>
      <c r="B240" s="235"/>
      <c r="C240" s="237" t="s">
        <v>453</v>
      </c>
      <c r="D240" s="12" t="s">
        <v>596</v>
      </c>
      <c r="E240" s="13" t="s">
        <v>597</v>
      </c>
      <c r="F240" s="4" t="s">
        <v>602</v>
      </c>
      <c r="G240" s="4" t="s">
        <v>774</v>
      </c>
      <c r="H240" s="4" t="s">
        <v>772</v>
      </c>
      <c r="I240" s="4"/>
      <c r="J240" s="2" t="s">
        <v>775</v>
      </c>
      <c r="K240" s="2" t="s">
        <v>603</v>
      </c>
      <c r="L240" s="2" t="s">
        <v>604</v>
      </c>
      <c r="M240" s="2"/>
      <c r="N240" s="165" t="s">
        <v>1215</v>
      </c>
      <c r="O240" s="40"/>
      <c r="P240" s="40"/>
      <c r="Q240" s="165" t="s">
        <v>1215</v>
      </c>
      <c r="R240" s="165"/>
      <c r="S240" s="165"/>
      <c r="T240" s="165"/>
      <c r="U240" s="40"/>
      <c r="V240" s="40"/>
      <c r="W240" s="165"/>
      <c r="X240" s="165" t="s">
        <v>1215</v>
      </c>
      <c r="Y240" s="165"/>
      <c r="Z240" s="165"/>
      <c r="AA240" s="40"/>
      <c r="AB240" s="40"/>
      <c r="AC240" s="165">
        <v>4</v>
      </c>
      <c r="AD240" s="165"/>
      <c r="AE240" s="165">
        <v>54</v>
      </c>
      <c r="AF240" s="165">
        <v>2</v>
      </c>
    </row>
    <row r="241" spans="1:32" x14ac:dyDescent="0.25">
      <c r="A241" s="236"/>
      <c r="B241" s="235"/>
      <c r="C241" s="236" t="s">
        <v>238</v>
      </c>
      <c r="D241" s="2" t="s">
        <v>605</v>
      </c>
      <c r="E241" s="4"/>
      <c r="F241" s="4"/>
      <c r="G241" s="4"/>
      <c r="H241" s="4"/>
      <c r="I241" s="4"/>
      <c r="J241" s="4"/>
      <c r="K241" s="2"/>
      <c r="L241" s="2"/>
      <c r="M241" s="2"/>
      <c r="N241" s="165"/>
      <c r="O241" s="40"/>
      <c r="P241" s="40"/>
      <c r="Q241" s="165"/>
      <c r="R241" s="165"/>
      <c r="S241" s="165"/>
      <c r="T241" s="165"/>
      <c r="U241" s="40"/>
      <c r="V241" s="40"/>
      <c r="W241" s="165"/>
      <c r="X241" s="165"/>
      <c r="Y241" s="165"/>
      <c r="Z241" s="165"/>
      <c r="AA241" s="40"/>
      <c r="AB241" s="40"/>
      <c r="AC241" s="165"/>
      <c r="AD241" s="165"/>
      <c r="AE241" s="165"/>
      <c r="AF241" s="165"/>
    </row>
    <row r="242" spans="1:32" x14ac:dyDescent="0.25">
      <c r="A242" s="236"/>
      <c r="B242" s="235"/>
      <c r="C242" s="236" t="s">
        <v>239</v>
      </c>
      <c r="D242" s="2" t="s">
        <v>606</v>
      </c>
      <c r="E242" s="4"/>
      <c r="F242" s="4"/>
      <c r="G242" s="4"/>
      <c r="H242" s="4"/>
      <c r="I242" s="4"/>
      <c r="J242" s="4"/>
      <c r="K242" s="2"/>
      <c r="L242" s="2"/>
      <c r="M242" s="2"/>
      <c r="N242" s="165"/>
      <c r="O242" s="40"/>
      <c r="P242" s="40"/>
      <c r="Q242" s="165"/>
      <c r="R242" s="165"/>
      <c r="S242" s="165"/>
      <c r="T242" s="165"/>
      <c r="U242" s="40"/>
      <c r="V242" s="40"/>
      <c r="W242" s="165"/>
      <c r="X242" s="165"/>
      <c r="Y242" s="165"/>
      <c r="Z242" s="165"/>
      <c r="AA242" s="40"/>
      <c r="AB242" s="40"/>
      <c r="AC242" s="165"/>
      <c r="AD242" s="165"/>
      <c r="AE242" s="165"/>
      <c r="AF242" s="165"/>
    </row>
    <row r="243" spans="1:32" x14ac:dyDescent="0.25">
      <c r="A243" s="236"/>
      <c r="B243" s="235"/>
      <c r="C243" s="236" t="s">
        <v>607</v>
      </c>
      <c r="D243" s="2" t="s">
        <v>608</v>
      </c>
      <c r="E243" s="4"/>
      <c r="F243" s="4"/>
      <c r="G243" s="4"/>
      <c r="H243" s="4"/>
      <c r="I243" s="4"/>
      <c r="J243" s="4"/>
      <c r="K243" s="2"/>
      <c r="L243" s="2"/>
      <c r="M243" s="2"/>
      <c r="N243" s="165"/>
      <c r="O243" s="40"/>
      <c r="P243" s="40"/>
      <c r="Q243" s="165"/>
      <c r="R243" s="165"/>
      <c r="S243" s="165"/>
      <c r="T243" s="165"/>
      <c r="U243" s="40"/>
      <c r="V243" s="40"/>
      <c r="W243" s="165"/>
      <c r="X243" s="165"/>
      <c r="Y243" s="165"/>
      <c r="Z243" s="165"/>
      <c r="AA243" s="40"/>
      <c r="AB243" s="40"/>
      <c r="AC243" s="165"/>
      <c r="AD243" s="165"/>
      <c r="AE243" s="165"/>
      <c r="AF243" s="165"/>
    </row>
    <row r="244" spans="1:32" x14ac:dyDescent="0.25">
      <c r="A244" s="236">
        <v>60</v>
      </c>
      <c r="B244" s="235"/>
      <c r="C244" s="237" t="s">
        <v>453</v>
      </c>
      <c r="D244" s="12" t="s">
        <v>599</v>
      </c>
      <c r="E244" s="13" t="s">
        <v>600</v>
      </c>
      <c r="F244" s="4" t="s">
        <v>609</v>
      </c>
      <c r="G244" s="4" t="s">
        <v>771</v>
      </c>
      <c r="H244" s="4" t="s">
        <v>772</v>
      </c>
      <c r="I244" s="4"/>
      <c r="J244" s="2" t="s">
        <v>775</v>
      </c>
      <c r="K244" s="2" t="s">
        <v>610</v>
      </c>
      <c r="L244" s="2" t="s">
        <v>492</v>
      </c>
      <c r="M244" s="2"/>
      <c r="N244" s="165" t="s">
        <v>1215</v>
      </c>
      <c r="O244" s="40"/>
      <c r="P244" s="40"/>
      <c r="Q244" s="165" t="s">
        <v>1215</v>
      </c>
      <c r="R244" s="165"/>
      <c r="S244" s="165"/>
      <c r="T244" s="165"/>
      <c r="U244" s="40"/>
      <c r="V244" s="40"/>
      <c r="W244" s="165"/>
      <c r="X244" s="165" t="s">
        <v>1215</v>
      </c>
      <c r="Y244" s="165"/>
      <c r="Z244" s="165"/>
      <c r="AA244" s="40"/>
      <c r="AB244" s="40"/>
      <c r="AC244" s="165">
        <v>5</v>
      </c>
      <c r="AD244" s="165"/>
      <c r="AE244" s="165">
        <v>54</v>
      </c>
      <c r="AF244" s="165">
        <v>3</v>
      </c>
    </row>
    <row r="245" spans="1:32" x14ac:dyDescent="0.25">
      <c r="A245" s="236"/>
      <c r="B245" s="235"/>
      <c r="C245" s="236" t="s">
        <v>137</v>
      </c>
      <c r="D245" s="2" t="s">
        <v>611</v>
      </c>
      <c r="E245" s="4"/>
      <c r="F245" s="4"/>
      <c r="G245" s="4"/>
      <c r="H245" s="4"/>
      <c r="I245" s="4"/>
      <c r="J245" s="4"/>
      <c r="K245" s="2"/>
      <c r="L245" s="2"/>
      <c r="M245" s="2"/>
      <c r="N245" s="165"/>
      <c r="O245" s="40"/>
      <c r="P245" s="40"/>
      <c r="Q245" s="165"/>
      <c r="R245" s="165"/>
      <c r="S245" s="165"/>
      <c r="T245" s="165"/>
      <c r="U245" s="40"/>
      <c r="V245" s="40"/>
      <c r="W245" s="165"/>
      <c r="X245" s="165"/>
      <c r="Y245" s="165"/>
      <c r="Z245" s="165"/>
      <c r="AA245" s="40"/>
      <c r="AB245" s="40"/>
      <c r="AC245" s="165"/>
      <c r="AD245" s="165"/>
      <c r="AE245" s="165"/>
      <c r="AF245" s="165"/>
    </row>
    <row r="246" spans="1:32" x14ac:dyDescent="0.25">
      <c r="A246" s="236"/>
      <c r="B246" s="235"/>
      <c r="C246" s="236" t="s">
        <v>139</v>
      </c>
      <c r="D246" s="2" t="s">
        <v>612</v>
      </c>
      <c r="E246" s="4"/>
      <c r="F246" s="4"/>
      <c r="G246" s="4"/>
      <c r="H246" s="4"/>
      <c r="I246" s="4"/>
      <c r="J246" s="4"/>
      <c r="K246" s="2"/>
      <c r="L246" s="2"/>
      <c r="M246" s="2"/>
      <c r="N246" s="165"/>
      <c r="O246" s="40"/>
      <c r="P246" s="40"/>
      <c r="Q246" s="165"/>
      <c r="R246" s="165"/>
      <c r="S246" s="165"/>
      <c r="T246" s="165"/>
      <c r="U246" s="40"/>
      <c r="V246" s="40"/>
      <c r="W246" s="165"/>
      <c r="X246" s="165"/>
      <c r="Y246" s="165"/>
      <c r="Z246" s="165"/>
      <c r="AA246" s="40"/>
      <c r="AB246" s="40"/>
      <c r="AC246" s="165"/>
      <c r="AD246" s="165"/>
      <c r="AE246" s="165"/>
      <c r="AF246" s="165"/>
    </row>
    <row r="247" spans="1:32" x14ac:dyDescent="0.25">
      <c r="A247" s="236"/>
      <c r="B247" s="235"/>
      <c r="C247" s="236" t="s">
        <v>139</v>
      </c>
      <c r="D247" s="2" t="s">
        <v>613</v>
      </c>
      <c r="E247" s="4"/>
      <c r="F247" s="4"/>
      <c r="G247" s="4"/>
      <c r="H247" s="4"/>
      <c r="I247" s="4"/>
      <c r="J247" s="4"/>
      <c r="K247" s="2"/>
      <c r="L247" s="2"/>
      <c r="M247" s="2"/>
      <c r="N247" s="165"/>
      <c r="O247" s="40"/>
      <c r="P247" s="40"/>
      <c r="Q247" s="165"/>
      <c r="R247" s="165"/>
      <c r="S247" s="165"/>
      <c r="T247" s="165"/>
      <c r="U247" s="40"/>
      <c r="V247" s="40"/>
      <c r="W247" s="165"/>
      <c r="X247" s="165"/>
      <c r="Y247" s="165"/>
      <c r="Z247" s="165"/>
      <c r="AA247" s="40"/>
      <c r="AB247" s="40"/>
      <c r="AC247" s="165"/>
      <c r="AD247" s="165"/>
      <c r="AE247" s="165"/>
      <c r="AF247" s="165"/>
    </row>
    <row r="248" spans="1:32" x14ac:dyDescent="0.25">
      <c r="A248" s="236"/>
      <c r="B248" s="235"/>
      <c r="C248" s="236" t="s">
        <v>139</v>
      </c>
      <c r="D248" s="2" t="s">
        <v>614</v>
      </c>
      <c r="E248" s="4"/>
      <c r="F248" s="4"/>
      <c r="G248" s="4"/>
      <c r="H248" s="4"/>
      <c r="I248" s="4"/>
      <c r="J248" s="4"/>
      <c r="K248" s="2"/>
      <c r="L248" s="2"/>
      <c r="M248" s="2"/>
      <c r="N248" s="165"/>
      <c r="O248" s="40"/>
      <c r="P248" s="40"/>
      <c r="Q248" s="165"/>
      <c r="R248" s="165"/>
      <c r="S248" s="165"/>
      <c r="T248" s="165"/>
      <c r="U248" s="40"/>
      <c r="V248" s="40"/>
      <c r="W248" s="165"/>
      <c r="X248" s="165"/>
      <c r="Y248" s="165"/>
      <c r="Z248" s="165"/>
      <c r="AA248" s="40"/>
      <c r="AB248" s="40"/>
      <c r="AC248" s="165"/>
      <c r="AD248" s="165"/>
      <c r="AE248" s="165"/>
      <c r="AF248" s="165"/>
    </row>
    <row r="249" spans="1:32" x14ac:dyDescent="0.25">
      <c r="A249" s="236">
        <v>61</v>
      </c>
      <c r="B249" s="235"/>
      <c r="C249" s="237" t="s">
        <v>453</v>
      </c>
      <c r="D249" s="12" t="s">
        <v>615</v>
      </c>
      <c r="E249" s="13" t="s">
        <v>912</v>
      </c>
      <c r="F249" s="4" t="s">
        <v>616</v>
      </c>
      <c r="G249" s="4" t="s">
        <v>773</v>
      </c>
      <c r="H249" s="4" t="s">
        <v>772</v>
      </c>
      <c r="I249" s="4"/>
      <c r="J249" s="2" t="s">
        <v>775</v>
      </c>
      <c r="K249" s="2" t="s">
        <v>617</v>
      </c>
      <c r="L249" s="2" t="s">
        <v>485</v>
      </c>
      <c r="M249" s="2"/>
      <c r="N249" s="165" t="s">
        <v>1215</v>
      </c>
      <c r="O249" s="40"/>
      <c r="P249" s="40"/>
      <c r="Q249" s="165" t="s">
        <v>1215</v>
      </c>
      <c r="R249" s="165"/>
      <c r="S249" s="165"/>
      <c r="T249" s="165"/>
      <c r="U249" s="40"/>
      <c r="V249" s="40"/>
      <c r="W249" s="165"/>
      <c r="X249" s="165" t="s">
        <v>1215</v>
      </c>
      <c r="Y249" s="165"/>
      <c r="Z249" s="165"/>
      <c r="AA249" s="40"/>
      <c r="AB249" s="40"/>
      <c r="AC249" s="165">
        <v>4</v>
      </c>
      <c r="AD249" s="165"/>
      <c r="AE249" s="165">
        <v>54</v>
      </c>
      <c r="AF249" s="165">
        <v>2</v>
      </c>
    </row>
    <row r="250" spans="1:32" x14ac:dyDescent="0.25">
      <c r="A250" s="236"/>
      <c r="B250" s="235"/>
      <c r="C250" s="236" t="s">
        <v>213</v>
      </c>
      <c r="D250" s="2" t="s">
        <v>618</v>
      </c>
      <c r="E250" s="4"/>
      <c r="F250" s="4"/>
      <c r="G250" s="4"/>
      <c r="H250" s="4"/>
      <c r="I250" s="4"/>
      <c r="J250" s="4"/>
      <c r="K250" s="2"/>
      <c r="L250" s="2"/>
      <c r="M250" s="2"/>
      <c r="N250" s="165"/>
      <c r="O250" s="40"/>
      <c r="P250" s="40"/>
      <c r="Q250" s="165"/>
      <c r="R250" s="165"/>
      <c r="S250" s="165"/>
      <c r="T250" s="165"/>
      <c r="U250" s="40"/>
      <c r="V250" s="40"/>
      <c r="W250" s="165"/>
      <c r="X250" s="165"/>
      <c r="Y250" s="165"/>
      <c r="Z250" s="165"/>
      <c r="AA250" s="40"/>
      <c r="AB250" s="40"/>
      <c r="AC250" s="165"/>
      <c r="AD250" s="165"/>
      <c r="AE250" s="165"/>
      <c r="AF250" s="165"/>
    </row>
    <row r="251" spans="1:32" x14ac:dyDescent="0.25">
      <c r="A251" s="236"/>
      <c r="B251" s="235"/>
      <c r="C251" s="236" t="s">
        <v>139</v>
      </c>
      <c r="D251" s="2" t="s">
        <v>619</v>
      </c>
      <c r="E251" s="4"/>
      <c r="F251" s="4"/>
      <c r="G251" s="4"/>
      <c r="H251" s="4"/>
      <c r="I251" s="4"/>
      <c r="J251" s="4"/>
      <c r="K251" s="2"/>
      <c r="L251" s="2"/>
      <c r="M251" s="2"/>
      <c r="N251" s="165"/>
      <c r="O251" s="40"/>
      <c r="P251" s="40"/>
      <c r="Q251" s="165"/>
      <c r="R251" s="165"/>
      <c r="S251" s="165"/>
      <c r="T251" s="165"/>
      <c r="U251" s="40"/>
      <c r="V251" s="40"/>
      <c r="W251" s="165"/>
      <c r="X251" s="165"/>
      <c r="Y251" s="165"/>
      <c r="Z251" s="165"/>
      <c r="AA251" s="40"/>
      <c r="AB251" s="40"/>
      <c r="AC251" s="165"/>
      <c r="AD251" s="165"/>
      <c r="AE251" s="165"/>
      <c r="AF251" s="165"/>
    </row>
    <row r="252" spans="1:32" x14ac:dyDescent="0.25">
      <c r="A252" s="236"/>
      <c r="B252" s="235"/>
      <c r="C252" s="236" t="s">
        <v>620</v>
      </c>
      <c r="D252" s="2" t="s">
        <v>621</v>
      </c>
      <c r="E252" s="4"/>
      <c r="F252" s="4"/>
      <c r="G252" s="4"/>
      <c r="H252" s="4"/>
      <c r="I252" s="4"/>
      <c r="J252" s="4"/>
      <c r="K252" s="2"/>
      <c r="L252" s="2"/>
      <c r="M252" s="2"/>
      <c r="N252" s="165"/>
      <c r="O252" s="40"/>
      <c r="P252" s="40"/>
      <c r="Q252" s="165"/>
      <c r="R252" s="165"/>
      <c r="S252" s="165"/>
      <c r="T252" s="165"/>
      <c r="U252" s="40"/>
      <c r="V252" s="40"/>
      <c r="W252" s="165"/>
      <c r="X252" s="165"/>
      <c r="Y252" s="165"/>
      <c r="Z252" s="165"/>
      <c r="AA252" s="40"/>
      <c r="AB252" s="40"/>
      <c r="AC252" s="165"/>
      <c r="AD252" s="165"/>
      <c r="AE252" s="165"/>
      <c r="AF252" s="165"/>
    </row>
    <row r="253" spans="1:32" x14ac:dyDescent="0.25">
      <c r="A253" s="236">
        <v>62</v>
      </c>
      <c r="B253" s="235"/>
      <c r="C253" s="237" t="s">
        <v>453</v>
      </c>
      <c r="D253" s="12" t="s">
        <v>622</v>
      </c>
      <c r="E253" s="13" t="s">
        <v>912</v>
      </c>
      <c r="F253" s="4" t="s">
        <v>623</v>
      </c>
      <c r="G253" s="4" t="s">
        <v>771</v>
      </c>
      <c r="H253" s="4" t="s">
        <v>772</v>
      </c>
      <c r="I253" s="4"/>
      <c r="J253" s="2" t="s">
        <v>775</v>
      </c>
      <c r="K253" s="2" t="s">
        <v>624</v>
      </c>
      <c r="L253" s="2" t="s">
        <v>625</v>
      </c>
      <c r="M253" s="2"/>
      <c r="N253" s="165" t="s">
        <v>1215</v>
      </c>
      <c r="O253" s="40"/>
      <c r="P253" s="40"/>
      <c r="Q253" s="165" t="s">
        <v>1215</v>
      </c>
      <c r="R253" s="165"/>
      <c r="S253" s="165"/>
      <c r="T253" s="165"/>
      <c r="U253" s="40"/>
      <c r="V253" s="40"/>
      <c r="W253" s="165"/>
      <c r="X253" s="165" t="s">
        <v>1215</v>
      </c>
      <c r="Y253" s="165"/>
      <c r="Z253" s="165"/>
      <c r="AA253" s="40"/>
      <c r="AB253" s="40"/>
      <c r="AC253" s="165">
        <v>5</v>
      </c>
      <c r="AD253" s="165"/>
      <c r="AE253" s="165">
        <v>67</v>
      </c>
      <c r="AF253" s="165">
        <v>2</v>
      </c>
    </row>
    <row r="254" spans="1:32" x14ac:dyDescent="0.25">
      <c r="A254" s="236"/>
      <c r="B254" s="235"/>
      <c r="C254" s="236" t="s">
        <v>137</v>
      </c>
      <c r="D254" s="2" t="s">
        <v>626</v>
      </c>
      <c r="E254" s="4"/>
      <c r="F254" s="4"/>
      <c r="G254" s="4"/>
      <c r="H254" s="4"/>
      <c r="I254" s="4"/>
      <c r="J254" s="4"/>
      <c r="K254" s="2"/>
      <c r="L254" s="2"/>
      <c r="M254" s="2"/>
      <c r="N254" s="165"/>
      <c r="O254" s="40"/>
      <c r="P254" s="40"/>
      <c r="Q254" s="165"/>
      <c r="R254" s="165"/>
      <c r="S254" s="165"/>
      <c r="T254" s="165"/>
      <c r="U254" s="40"/>
      <c r="V254" s="40"/>
      <c r="W254" s="165"/>
      <c r="X254" s="165"/>
      <c r="Y254" s="165"/>
      <c r="Z254" s="165"/>
      <c r="AA254" s="40"/>
      <c r="AB254" s="40"/>
      <c r="AC254" s="165"/>
      <c r="AD254" s="165"/>
      <c r="AE254" s="165"/>
      <c r="AF254" s="165"/>
    </row>
    <row r="255" spans="1:32" x14ac:dyDescent="0.25">
      <c r="A255" s="236"/>
      <c r="B255" s="235"/>
      <c r="C255" s="236" t="s">
        <v>139</v>
      </c>
      <c r="D255" s="2" t="s">
        <v>627</v>
      </c>
      <c r="E255" s="4"/>
      <c r="F255" s="4"/>
      <c r="G255" s="4"/>
      <c r="H255" s="4"/>
      <c r="I255" s="4"/>
      <c r="J255" s="4"/>
      <c r="K255" s="2"/>
      <c r="L255" s="2"/>
      <c r="M255" s="2"/>
      <c r="N255" s="165"/>
      <c r="O255" s="40"/>
      <c r="P255" s="40"/>
      <c r="Q255" s="165"/>
      <c r="R255" s="165"/>
      <c r="S255" s="165"/>
      <c r="T255" s="165"/>
      <c r="U255" s="40"/>
      <c r="V255" s="40"/>
      <c r="W255" s="165"/>
      <c r="X255" s="165"/>
      <c r="Y255" s="165"/>
      <c r="Z255" s="165"/>
      <c r="AA255" s="40"/>
      <c r="AB255" s="40"/>
      <c r="AC255" s="165"/>
      <c r="AD255" s="165"/>
      <c r="AE255" s="165"/>
      <c r="AF255" s="165"/>
    </row>
    <row r="256" spans="1:32" x14ac:dyDescent="0.25">
      <c r="A256" s="236"/>
      <c r="B256" s="235"/>
      <c r="C256" s="236" t="s">
        <v>139</v>
      </c>
      <c r="D256" s="2" t="s">
        <v>628</v>
      </c>
      <c r="E256" s="4"/>
      <c r="F256" s="4"/>
      <c r="G256" s="4"/>
      <c r="H256" s="4"/>
      <c r="I256" s="4"/>
      <c r="J256" s="4"/>
      <c r="K256" s="2"/>
      <c r="L256" s="2"/>
      <c r="M256" s="2"/>
      <c r="N256" s="165"/>
      <c r="O256" s="40"/>
      <c r="P256" s="40"/>
      <c r="Q256" s="165"/>
      <c r="R256" s="165"/>
      <c r="S256" s="165"/>
      <c r="T256" s="165"/>
      <c r="U256" s="40"/>
      <c r="V256" s="40"/>
      <c r="W256" s="165"/>
      <c r="X256" s="165"/>
      <c r="Y256" s="165"/>
      <c r="Z256" s="165"/>
      <c r="AA256" s="40"/>
      <c r="AB256" s="40"/>
      <c r="AC256" s="165"/>
      <c r="AD256" s="165"/>
      <c r="AE256" s="165"/>
      <c r="AF256" s="165"/>
    </row>
    <row r="257" spans="1:32" x14ac:dyDescent="0.25">
      <c r="A257" s="236"/>
      <c r="B257" s="235"/>
      <c r="C257" s="236" t="s">
        <v>139</v>
      </c>
      <c r="D257" s="2" t="s">
        <v>629</v>
      </c>
      <c r="E257" s="4"/>
      <c r="F257" s="4"/>
      <c r="G257" s="4"/>
      <c r="H257" s="4"/>
      <c r="I257" s="4"/>
      <c r="J257" s="4"/>
      <c r="K257" s="2"/>
      <c r="L257" s="2"/>
      <c r="M257" s="2"/>
      <c r="N257" s="165"/>
      <c r="O257" s="40"/>
      <c r="P257" s="40"/>
      <c r="Q257" s="165"/>
      <c r="R257" s="165"/>
      <c r="S257" s="165"/>
      <c r="T257" s="165"/>
      <c r="U257" s="40"/>
      <c r="V257" s="40"/>
      <c r="W257" s="165"/>
      <c r="X257" s="165"/>
      <c r="Y257" s="165"/>
      <c r="Z257" s="165"/>
      <c r="AA257" s="40"/>
      <c r="AB257" s="40"/>
      <c r="AC257" s="165"/>
      <c r="AD257" s="165"/>
      <c r="AE257" s="165"/>
      <c r="AF257" s="165"/>
    </row>
    <row r="258" spans="1:32" x14ac:dyDescent="0.25">
      <c r="A258" s="236">
        <v>63</v>
      </c>
      <c r="B258" s="235"/>
      <c r="C258" s="237" t="s">
        <v>167</v>
      </c>
      <c r="D258" s="12" t="s">
        <v>707</v>
      </c>
      <c r="E258" s="13" t="s">
        <v>635</v>
      </c>
      <c r="F258" s="13" t="s">
        <v>777</v>
      </c>
      <c r="G258" s="4" t="s">
        <v>776</v>
      </c>
      <c r="H258" s="4" t="s">
        <v>778</v>
      </c>
      <c r="I258" s="2"/>
      <c r="J258" s="2" t="s">
        <v>775</v>
      </c>
      <c r="K258" s="2" t="s">
        <v>720</v>
      </c>
      <c r="L258" s="2" t="s">
        <v>721</v>
      </c>
      <c r="M258" s="2"/>
      <c r="N258" s="165" t="s">
        <v>1215</v>
      </c>
      <c r="O258" s="40"/>
      <c r="P258" s="40"/>
      <c r="Q258" s="165" t="s">
        <v>1215</v>
      </c>
      <c r="R258" s="165"/>
      <c r="S258" s="165"/>
      <c r="T258" s="165"/>
      <c r="U258" s="40"/>
      <c r="V258" s="40"/>
      <c r="W258" s="165"/>
      <c r="X258" s="165" t="s">
        <v>1215</v>
      </c>
      <c r="Y258" s="165"/>
      <c r="Z258" s="165"/>
      <c r="AA258" s="40"/>
      <c r="AB258" s="40"/>
      <c r="AC258" s="165">
        <v>4</v>
      </c>
      <c r="AD258" s="165"/>
      <c r="AE258" s="165">
        <v>67</v>
      </c>
      <c r="AF258" s="165">
        <v>2</v>
      </c>
    </row>
    <row r="259" spans="1:32" x14ac:dyDescent="0.25">
      <c r="A259" s="236"/>
      <c r="B259" s="235"/>
      <c r="C259" s="236" t="s">
        <v>137</v>
      </c>
      <c r="D259" s="2" t="s">
        <v>1018</v>
      </c>
      <c r="E259" s="4"/>
      <c r="F259" s="4"/>
      <c r="G259" s="4"/>
      <c r="H259" s="4"/>
      <c r="I259" s="4"/>
      <c r="J259" s="2"/>
      <c r="K259" s="2"/>
      <c r="L259" s="2"/>
      <c r="M259" s="2"/>
      <c r="N259" s="165"/>
      <c r="O259" s="40"/>
      <c r="P259" s="40"/>
      <c r="Q259" s="165"/>
      <c r="R259" s="165"/>
      <c r="S259" s="165"/>
      <c r="T259" s="165"/>
      <c r="U259" s="40"/>
      <c r="V259" s="40"/>
      <c r="W259" s="165"/>
      <c r="X259" s="165"/>
      <c r="Y259" s="165"/>
      <c r="Z259" s="165"/>
      <c r="AA259" s="40"/>
      <c r="AB259" s="40"/>
      <c r="AC259" s="165"/>
      <c r="AD259" s="165"/>
      <c r="AE259" s="165"/>
      <c r="AF259" s="165"/>
    </row>
    <row r="260" spans="1:32" x14ac:dyDescent="0.25">
      <c r="A260" s="236"/>
      <c r="B260" s="235"/>
      <c r="C260" s="236" t="s">
        <v>139</v>
      </c>
      <c r="D260" s="2" t="s">
        <v>1019</v>
      </c>
      <c r="E260" s="4"/>
      <c r="F260" s="4"/>
      <c r="G260" s="4"/>
      <c r="H260" s="4"/>
      <c r="I260" s="4"/>
      <c r="J260" s="2"/>
      <c r="K260" s="2"/>
      <c r="L260" s="2"/>
      <c r="M260" s="2"/>
      <c r="N260" s="165"/>
      <c r="O260" s="40"/>
      <c r="P260" s="40"/>
      <c r="Q260" s="165"/>
      <c r="R260" s="165"/>
      <c r="S260" s="165"/>
      <c r="T260" s="165"/>
      <c r="U260" s="40"/>
      <c r="V260" s="40"/>
      <c r="W260" s="165"/>
      <c r="X260" s="165"/>
      <c r="Y260" s="165"/>
      <c r="Z260" s="165"/>
      <c r="AA260" s="40"/>
      <c r="AB260" s="40"/>
      <c r="AC260" s="165"/>
      <c r="AD260" s="165"/>
      <c r="AE260" s="165"/>
      <c r="AF260" s="165"/>
    </row>
    <row r="261" spans="1:32" x14ac:dyDescent="0.25">
      <c r="A261" s="236"/>
      <c r="B261" s="235"/>
      <c r="C261" s="236" t="s">
        <v>139</v>
      </c>
      <c r="D261" s="2" t="s">
        <v>1020</v>
      </c>
      <c r="E261" s="4"/>
      <c r="F261" s="4"/>
      <c r="G261" s="4"/>
      <c r="H261" s="4"/>
      <c r="I261" s="4"/>
      <c r="J261" s="2"/>
      <c r="K261" s="2"/>
      <c r="L261" s="2"/>
      <c r="M261" s="2"/>
      <c r="N261" s="165"/>
      <c r="O261" s="40"/>
      <c r="P261" s="40"/>
      <c r="Q261" s="165"/>
      <c r="R261" s="165"/>
      <c r="S261" s="165"/>
      <c r="T261" s="165"/>
      <c r="U261" s="40"/>
      <c r="V261" s="40"/>
      <c r="W261" s="165"/>
      <c r="X261" s="165"/>
      <c r="Y261" s="165"/>
      <c r="Z261" s="165"/>
      <c r="AA261" s="40"/>
      <c r="AB261" s="40"/>
      <c r="AC261" s="165"/>
      <c r="AD261" s="165"/>
      <c r="AE261" s="165"/>
      <c r="AF261" s="165"/>
    </row>
    <row r="262" spans="1:32" x14ac:dyDescent="0.25">
      <c r="A262" s="236">
        <v>64</v>
      </c>
      <c r="B262" s="235"/>
      <c r="C262" s="237" t="s">
        <v>167</v>
      </c>
      <c r="D262" s="12" t="s">
        <v>633</v>
      </c>
      <c r="E262" s="13"/>
      <c r="F262" s="4" t="s">
        <v>779</v>
      </c>
      <c r="G262" s="4" t="s">
        <v>780</v>
      </c>
      <c r="H262" s="4" t="s">
        <v>772</v>
      </c>
      <c r="I262" s="2"/>
      <c r="J262" s="2" t="s">
        <v>775</v>
      </c>
      <c r="K262" s="2" t="s">
        <v>722</v>
      </c>
      <c r="L262" s="2" t="s">
        <v>723</v>
      </c>
      <c r="M262" s="2"/>
      <c r="N262" s="165" t="s">
        <v>1215</v>
      </c>
      <c r="O262" s="40"/>
      <c r="P262" s="40"/>
      <c r="Q262" s="165" t="s">
        <v>1215</v>
      </c>
      <c r="R262" s="165"/>
      <c r="S262" s="165"/>
      <c r="T262" s="165"/>
      <c r="U262" s="40"/>
      <c r="V262" s="40"/>
      <c r="W262" s="165"/>
      <c r="X262" s="165" t="s">
        <v>1215</v>
      </c>
      <c r="Y262" s="165"/>
      <c r="Z262" s="165"/>
      <c r="AA262" s="40"/>
      <c r="AB262" s="40"/>
      <c r="AC262" s="165">
        <v>5</v>
      </c>
      <c r="AD262" s="165"/>
      <c r="AE262" s="165">
        <v>28</v>
      </c>
      <c r="AF262" s="165">
        <v>2</v>
      </c>
    </row>
    <row r="263" spans="1:32" x14ac:dyDescent="0.25">
      <c r="A263" s="236"/>
      <c r="B263" s="235"/>
      <c r="C263" s="236" t="s">
        <v>137</v>
      </c>
      <c r="D263" s="2" t="s">
        <v>1034</v>
      </c>
      <c r="E263" s="4"/>
      <c r="F263" s="4"/>
      <c r="G263" s="4"/>
      <c r="H263" s="4"/>
      <c r="I263" s="2"/>
      <c r="J263" s="2"/>
      <c r="K263" s="2"/>
      <c r="L263" s="2"/>
      <c r="M263" s="2"/>
      <c r="N263" s="165"/>
      <c r="O263" s="40"/>
      <c r="P263" s="40"/>
      <c r="Q263" s="165"/>
      <c r="R263" s="165"/>
      <c r="S263" s="165"/>
      <c r="T263" s="165"/>
      <c r="U263" s="40"/>
      <c r="V263" s="40"/>
      <c r="W263" s="165"/>
      <c r="X263" s="165"/>
      <c r="Y263" s="165"/>
      <c r="Z263" s="165"/>
      <c r="AA263" s="40"/>
      <c r="AB263" s="40"/>
      <c r="AC263" s="165"/>
      <c r="AD263" s="165"/>
      <c r="AE263" s="165"/>
      <c r="AF263" s="165"/>
    </row>
    <row r="264" spans="1:32" x14ac:dyDescent="0.25">
      <c r="A264" s="236"/>
      <c r="B264" s="235"/>
      <c r="C264" s="236" t="s">
        <v>139</v>
      </c>
      <c r="D264" s="2" t="s">
        <v>1035</v>
      </c>
      <c r="E264" s="4"/>
      <c r="F264" s="4"/>
      <c r="G264" s="4"/>
      <c r="H264" s="4"/>
      <c r="I264" s="2"/>
      <c r="J264" s="2"/>
      <c r="K264" s="2"/>
      <c r="L264" s="2"/>
      <c r="M264" s="2"/>
      <c r="N264" s="165"/>
      <c r="O264" s="40"/>
      <c r="P264" s="40"/>
      <c r="Q264" s="165"/>
      <c r="R264" s="165"/>
      <c r="S264" s="165"/>
      <c r="T264" s="165"/>
      <c r="U264" s="40"/>
      <c r="V264" s="40"/>
      <c r="W264" s="165"/>
      <c r="X264" s="165"/>
      <c r="Y264" s="165"/>
      <c r="Z264" s="165"/>
      <c r="AA264" s="40"/>
      <c r="AB264" s="40"/>
      <c r="AC264" s="165"/>
      <c r="AD264" s="165"/>
      <c r="AE264" s="165"/>
      <c r="AF264" s="165"/>
    </row>
    <row r="265" spans="1:32" x14ac:dyDescent="0.25">
      <c r="A265" s="236"/>
      <c r="B265" s="235"/>
      <c r="C265" s="236" t="s">
        <v>139</v>
      </c>
      <c r="D265" s="2" t="s">
        <v>1036</v>
      </c>
      <c r="E265" s="4"/>
      <c r="F265" s="4"/>
      <c r="G265" s="4"/>
      <c r="H265" s="4"/>
      <c r="I265" s="2"/>
      <c r="J265" s="2"/>
      <c r="K265" s="2"/>
      <c r="L265" s="2"/>
      <c r="M265" s="2"/>
      <c r="N265" s="165"/>
      <c r="O265" s="40"/>
      <c r="P265" s="40"/>
      <c r="Q265" s="165"/>
      <c r="R265" s="165"/>
      <c r="S265" s="165"/>
      <c r="T265" s="165"/>
      <c r="U265" s="40"/>
      <c r="V265" s="40"/>
      <c r="W265" s="165"/>
      <c r="X265" s="165"/>
      <c r="Y265" s="165"/>
      <c r="Z265" s="165"/>
      <c r="AA265" s="40"/>
      <c r="AB265" s="40"/>
      <c r="AC265" s="165"/>
      <c r="AD265" s="165"/>
      <c r="AE265" s="165"/>
      <c r="AF265" s="165"/>
    </row>
    <row r="266" spans="1:32" x14ac:dyDescent="0.25">
      <c r="A266" s="236"/>
      <c r="B266" s="235"/>
      <c r="C266" s="236" t="s">
        <v>139</v>
      </c>
      <c r="D266" s="2" t="s">
        <v>972</v>
      </c>
      <c r="E266" s="4"/>
      <c r="F266" s="4"/>
      <c r="G266" s="4"/>
      <c r="H266" s="4"/>
      <c r="I266" s="2"/>
      <c r="J266" s="2"/>
      <c r="K266" s="2"/>
      <c r="L266" s="2"/>
      <c r="M266" s="2"/>
      <c r="N266" s="165"/>
      <c r="O266" s="40"/>
      <c r="P266" s="40"/>
      <c r="Q266" s="165"/>
      <c r="R266" s="165"/>
      <c r="S266" s="165"/>
      <c r="T266" s="165"/>
      <c r="U266" s="40"/>
      <c r="V266" s="40"/>
      <c r="W266" s="165"/>
      <c r="X266" s="165"/>
      <c r="Y266" s="165"/>
      <c r="Z266" s="165"/>
      <c r="AA266" s="40"/>
      <c r="AB266" s="40"/>
      <c r="AC266" s="165"/>
      <c r="AD266" s="165"/>
      <c r="AE266" s="165"/>
      <c r="AF266" s="165"/>
    </row>
    <row r="267" spans="1:32" x14ac:dyDescent="0.25">
      <c r="A267" s="236">
        <v>65</v>
      </c>
      <c r="B267" s="235"/>
      <c r="C267" s="237" t="s">
        <v>446</v>
      </c>
      <c r="D267" s="12" t="s">
        <v>649</v>
      </c>
      <c r="E267" s="13" t="s">
        <v>650</v>
      </c>
      <c r="F267" s="4" t="s">
        <v>652</v>
      </c>
      <c r="G267" s="4" t="s">
        <v>781</v>
      </c>
      <c r="H267" s="4" t="s">
        <v>772</v>
      </c>
      <c r="I267" s="2"/>
      <c r="J267" s="2" t="s">
        <v>61</v>
      </c>
      <c r="K267" s="2" t="s">
        <v>595</v>
      </c>
      <c r="L267" s="2" t="s">
        <v>653</v>
      </c>
      <c r="M267" s="2"/>
      <c r="N267" s="165" t="s">
        <v>1215</v>
      </c>
      <c r="O267" s="40"/>
      <c r="P267" s="40"/>
      <c r="Q267" s="165" t="s">
        <v>1215</v>
      </c>
      <c r="R267" s="165"/>
      <c r="S267" s="165"/>
      <c r="T267" s="165"/>
      <c r="U267" s="40"/>
      <c r="V267" s="40"/>
      <c r="W267" s="165"/>
      <c r="X267" s="165" t="s">
        <v>1215</v>
      </c>
      <c r="Y267" s="165"/>
      <c r="Z267" s="165"/>
      <c r="AA267" s="40"/>
      <c r="AB267" s="40"/>
      <c r="AC267" s="165">
        <v>4</v>
      </c>
      <c r="AD267" s="165"/>
      <c r="AE267" s="165">
        <v>67</v>
      </c>
      <c r="AF267" s="165">
        <v>3</v>
      </c>
    </row>
    <row r="268" spans="1:32" x14ac:dyDescent="0.25">
      <c r="A268" s="236"/>
      <c r="B268" s="235"/>
      <c r="C268" s="236" t="s">
        <v>213</v>
      </c>
      <c r="D268" s="2" t="s">
        <v>654</v>
      </c>
      <c r="E268" s="4"/>
      <c r="F268" s="4"/>
      <c r="G268" s="4"/>
      <c r="H268" s="4"/>
      <c r="I268" s="4"/>
      <c r="J268" s="4"/>
      <c r="K268" s="2"/>
      <c r="L268" s="2"/>
      <c r="M268" s="2"/>
      <c r="N268" s="165"/>
      <c r="O268" s="40"/>
      <c r="P268" s="40"/>
      <c r="Q268" s="165"/>
      <c r="R268" s="165"/>
      <c r="S268" s="165"/>
      <c r="T268" s="165"/>
      <c r="U268" s="40"/>
      <c r="V268" s="40"/>
      <c r="W268" s="165"/>
      <c r="X268" s="165"/>
      <c r="Y268" s="165"/>
      <c r="Z268" s="165"/>
      <c r="AA268" s="40"/>
      <c r="AB268" s="40"/>
      <c r="AC268" s="165"/>
      <c r="AD268" s="165"/>
      <c r="AE268" s="165"/>
      <c r="AF268" s="165"/>
    </row>
    <row r="269" spans="1:32" x14ac:dyDescent="0.25">
      <c r="A269" s="236"/>
      <c r="B269" s="235"/>
      <c r="C269" s="236" t="s">
        <v>139</v>
      </c>
      <c r="D269" s="2" t="s">
        <v>655</v>
      </c>
      <c r="E269" s="4"/>
      <c r="F269" s="4"/>
      <c r="G269" s="4"/>
      <c r="H269" s="4"/>
      <c r="I269" s="4"/>
      <c r="J269" s="4"/>
      <c r="K269" s="2"/>
      <c r="L269" s="2"/>
      <c r="M269" s="2"/>
      <c r="N269" s="165"/>
      <c r="O269" s="40"/>
      <c r="P269" s="40"/>
      <c r="Q269" s="165"/>
      <c r="R269" s="165"/>
      <c r="S269" s="165"/>
      <c r="T269" s="165"/>
      <c r="U269" s="40"/>
      <c r="V269" s="40"/>
      <c r="W269" s="165"/>
      <c r="X269" s="165"/>
      <c r="Y269" s="165"/>
      <c r="Z269" s="165"/>
      <c r="AA269" s="40"/>
      <c r="AB269" s="40"/>
      <c r="AC269" s="165"/>
      <c r="AD269" s="165"/>
      <c r="AE269" s="165"/>
      <c r="AF269" s="165"/>
    </row>
    <row r="270" spans="1:32" x14ac:dyDescent="0.25">
      <c r="A270" s="236"/>
      <c r="B270" s="235"/>
      <c r="C270" s="236" t="s">
        <v>139</v>
      </c>
      <c r="D270" s="2" t="s">
        <v>656</v>
      </c>
      <c r="E270" s="4"/>
      <c r="F270" s="4"/>
      <c r="G270" s="4"/>
      <c r="H270" s="4"/>
      <c r="I270" s="4"/>
      <c r="J270" s="4"/>
      <c r="K270" s="2"/>
      <c r="L270" s="2"/>
      <c r="M270" s="2"/>
      <c r="N270" s="165"/>
      <c r="O270" s="40"/>
      <c r="P270" s="40"/>
      <c r="Q270" s="165"/>
      <c r="R270" s="165"/>
      <c r="S270" s="165"/>
      <c r="T270" s="165"/>
      <c r="U270" s="40"/>
      <c r="V270" s="40"/>
      <c r="W270" s="165"/>
      <c r="X270" s="165"/>
      <c r="Y270" s="165"/>
      <c r="Z270" s="165"/>
      <c r="AA270" s="40"/>
      <c r="AB270" s="40"/>
      <c r="AC270" s="165"/>
      <c r="AD270" s="165"/>
      <c r="AE270" s="165"/>
      <c r="AF270" s="165"/>
    </row>
    <row r="271" spans="1:32" x14ac:dyDescent="0.25">
      <c r="A271" s="236">
        <v>66</v>
      </c>
      <c r="B271" s="235"/>
      <c r="C271" s="237" t="s">
        <v>167</v>
      </c>
      <c r="D271" s="12" t="s">
        <v>658</v>
      </c>
      <c r="E271" s="4" t="s">
        <v>645</v>
      </c>
      <c r="F271" s="4" t="s">
        <v>782</v>
      </c>
      <c r="G271" s="4" t="s">
        <v>783</v>
      </c>
      <c r="H271" s="4" t="s">
        <v>784</v>
      </c>
      <c r="I271" s="2"/>
      <c r="J271" s="2" t="s">
        <v>775</v>
      </c>
      <c r="K271" s="2" t="s">
        <v>724</v>
      </c>
      <c r="L271" s="2"/>
      <c r="M271" s="2" t="s">
        <v>725</v>
      </c>
      <c r="N271" s="165" t="s">
        <v>1215</v>
      </c>
      <c r="O271" s="40"/>
      <c r="P271" s="40"/>
      <c r="Q271" s="165" t="s">
        <v>1215</v>
      </c>
      <c r="R271" s="165"/>
      <c r="S271" s="165"/>
      <c r="T271" s="165"/>
      <c r="U271" s="40"/>
      <c r="V271" s="40"/>
      <c r="W271" s="165"/>
      <c r="X271" s="165" t="s">
        <v>1215</v>
      </c>
      <c r="Y271" s="165"/>
      <c r="Z271" s="165"/>
      <c r="AA271" s="40"/>
      <c r="AB271" s="40"/>
      <c r="AC271" s="165">
        <v>3</v>
      </c>
      <c r="AD271" s="165"/>
      <c r="AE271" s="165">
        <v>67</v>
      </c>
      <c r="AF271" s="165">
        <v>5</v>
      </c>
    </row>
    <row r="272" spans="1:32" x14ac:dyDescent="0.25">
      <c r="A272" s="236"/>
      <c r="B272" s="235"/>
      <c r="C272" s="236" t="s">
        <v>213</v>
      </c>
      <c r="D272" s="2" t="s">
        <v>941</v>
      </c>
      <c r="E272" s="4"/>
      <c r="F272" s="4"/>
      <c r="G272" s="4"/>
      <c r="H272" s="4"/>
      <c r="I272" s="2"/>
      <c r="J272" s="2"/>
      <c r="K272" s="2"/>
      <c r="L272" s="2"/>
      <c r="M272" s="2"/>
      <c r="N272" s="165"/>
      <c r="O272" s="40"/>
      <c r="P272" s="40"/>
      <c r="Q272" s="165"/>
      <c r="R272" s="165"/>
      <c r="S272" s="165"/>
      <c r="T272" s="165"/>
      <c r="U272" s="40"/>
      <c r="V272" s="40"/>
      <c r="W272" s="165"/>
      <c r="X272" s="165"/>
      <c r="Y272" s="165"/>
      <c r="Z272" s="165"/>
      <c r="AA272" s="40"/>
      <c r="AB272" s="40"/>
      <c r="AC272" s="165"/>
      <c r="AD272" s="165"/>
      <c r="AE272" s="165"/>
      <c r="AF272" s="165"/>
    </row>
    <row r="273" spans="1:32" x14ac:dyDescent="0.25">
      <c r="A273" s="236"/>
      <c r="B273" s="235"/>
      <c r="C273" s="236" t="s">
        <v>139</v>
      </c>
      <c r="D273" s="2" t="s">
        <v>942</v>
      </c>
      <c r="E273" s="4"/>
      <c r="F273" s="4"/>
      <c r="G273" s="4"/>
      <c r="H273" s="4"/>
      <c r="I273" s="2"/>
      <c r="J273" s="4"/>
      <c r="K273" s="2"/>
      <c r="L273" s="2"/>
      <c r="M273" s="2"/>
      <c r="N273" s="165"/>
      <c r="O273" s="40"/>
      <c r="P273" s="40"/>
      <c r="Q273" s="165"/>
      <c r="R273" s="165"/>
      <c r="S273" s="165"/>
      <c r="T273" s="165"/>
      <c r="U273" s="40"/>
      <c r="V273" s="40"/>
      <c r="W273" s="165"/>
      <c r="X273" s="165"/>
      <c r="Y273" s="165"/>
      <c r="Z273" s="165"/>
      <c r="AA273" s="40"/>
      <c r="AB273" s="40"/>
      <c r="AC273" s="165"/>
      <c r="AD273" s="165"/>
      <c r="AE273" s="165"/>
      <c r="AF273" s="165"/>
    </row>
    <row r="274" spans="1:32" x14ac:dyDescent="0.25">
      <c r="A274" s="236">
        <v>67</v>
      </c>
      <c r="B274" s="235"/>
      <c r="C274" s="237" t="s">
        <v>167</v>
      </c>
      <c r="D274" s="12" t="s">
        <v>660</v>
      </c>
      <c r="E274" s="13" t="s">
        <v>661</v>
      </c>
      <c r="F274" s="4" t="s">
        <v>785</v>
      </c>
      <c r="G274" s="4" t="s">
        <v>786</v>
      </c>
      <c r="H274" s="4" t="s">
        <v>787</v>
      </c>
      <c r="I274" s="2" t="s">
        <v>2265</v>
      </c>
      <c r="J274" s="2" t="s">
        <v>775</v>
      </c>
      <c r="K274" s="2" t="s">
        <v>726</v>
      </c>
      <c r="L274" s="2" t="s">
        <v>471</v>
      </c>
      <c r="M274" s="2"/>
      <c r="N274" s="165" t="s">
        <v>1215</v>
      </c>
      <c r="O274" s="40"/>
      <c r="P274" s="40"/>
      <c r="Q274" s="165" t="s">
        <v>1215</v>
      </c>
      <c r="R274" s="165"/>
      <c r="S274" s="165"/>
      <c r="T274" s="165"/>
      <c r="U274" s="40"/>
      <c r="V274" s="40"/>
      <c r="W274" s="165"/>
      <c r="X274" s="165" t="s">
        <v>1215</v>
      </c>
      <c r="Y274" s="165"/>
      <c r="Z274" s="165"/>
      <c r="AA274" s="40"/>
      <c r="AB274" s="40"/>
      <c r="AC274" s="165">
        <v>4</v>
      </c>
      <c r="AD274" s="165"/>
      <c r="AE274" s="165">
        <v>54</v>
      </c>
      <c r="AF274" s="165">
        <v>5</v>
      </c>
    </row>
    <row r="275" spans="1:32" x14ac:dyDescent="0.25">
      <c r="A275" s="236"/>
      <c r="B275" s="235"/>
      <c r="C275" s="236" t="s">
        <v>238</v>
      </c>
      <c r="D275" s="2" t="s">
        <v>938</v>
      </c>
      <c r="E275" s="4"/>
      <c r="F275" s="4"/>
      <c r="G275" s="4"/>
      <c r="H275" s="4"/>
      <c r="I275" s="4"/>
      <c r="J275" s="4"/>
      <c r="K275" s="2"/>
      <c r="L275" s="2"/>
      <c r="M275" s="2"/>
      <c r="N275" s="165"/>
      <c r="O275" s="40"/>
      <c r="P275" s="40"/>
      <c r="Q275" s="165"/>
      <c r="R275" s="165"/>
      <c r="S275" s="165"/>
      <c r="T275" s="165"/>
      <c r="U275" s="40"/>
      <c r="V275" s="40"/>
      <c r="W275" s="165"/>
      <c r="X275" s="165"/>
      <c r="Y275" s="165"/>
      <c r="Z275" s="165"/>
      <c r="AA275" s="40"/>
      <c r="AB275" s="40"/>
      <c r="AC275" s="165"/>
      <c r="AD275" s="165"/>
      <c r="AE275" s="165"/>
      <c r="AF275" s="165"/>
    </row>
    <row r="276" spans="1:32" x14ac:dyDescent="0.25">
      <c r="A276" s="236"/>
      <c r="B276" s="235"/>
      <c r="C276" s="236" t="s">
        <v>250</v>
      </c>
      <c r="D276" s="2" t="s">
        <v>939</v>
      </c>
      <c r="E276" s="4"/>
      <c r="F276" s="4"/>
      <c r="G276" s="4"/>
      <c r="H276" s="4"/>
      <c r="I276" s="4"/>
      <c r="J276" s="4"/>
      <c r="K276" s="2"/>
      <c r="L276" s="2"/>
      <c r="M276" s="2"/>
      <c r="N276" s="165"/>
      <c r="O276" s="40"/>
      <c r="P276" s="40"/>
      <c r="Q276" s="165"/>
      <c r="R276" s="165"/>
      <c r="S276" s="165"/>
      <c r="T276" s="165"/>
      <c r="U276" s="40"/>
      <c r="V276" s="40"/>
      <c r="W276" s="165"/>
      <c r="X276" s="165"/>
      <c r="Y276" s="165"/>
      <c r="Z276" s="165"/>
      <c r="AA276" s="40"/>
      <c r="AB276" s="40"/>
      <c r="AC276" s="165"/>
      <c r="AD276" s="165"/>
      <c r="AE276" s="165"/>
      <c r="AF276" s="165"/>
    </row>
    <row r="277" spans="1:32" x14ac:dyDescent="0.25">
      <c r="A277" s="236"/>
      <c r="B277" s="235"/>
      <c r="C277" s="236" t="s">
        <v>213</v>
      </c>
      <c r="D277" s="2" t="s">
        <v>940</v>
      </c>
      <c r="E277" s="4"/>
      <c r="F277" s="4"/>
      <c r="G277" s="4"/>
      <c r="H277" s="4"/>
      <c r="I277" s="4"/>
      <c r="J277" s="4"/>
      <c r="K277" s="2"/>
      <c r="L277" s="2"/>
      <c r="M277" s="2"/>
      <c r="N277" s="165"/>
      <c r="O277" s="40"/>
      <c r="P277" s="40"/>
      <c r="Q277" s="165"/>
      <c r="R277" s="165"/>
      <c r="S277" s="165"/>
      <c r="T277" s="165"/>
      <c r="U277" s="40"/>
      <c r="V277" s="40"/>
      <c r="W277" s="165"/>
      <c r="X277" s="165"/>
      <c r="Y277" s="165"/>
      <c r="Z277" s="165"/>
      <c r="AA277" s="40"/>
      <c r="AB277" s="40"/>
      <c r="AC277" s="165"/>
      <c r="AD277" s="165"/>
      <c r="AE277" s="165"/>
      <c r="AF277" s="165"/>
    </row>
    <row r="278" spans="1:32" x14ac:dyDescent="0.25">
      <c r="A278" s="236">
        <v>68</v>
      </c>
      <c r="B278" s="235"/>
      <c r="C278" s="237" t="s">
        <v>167</v>
      </c>
      <c r="D278" s="12" t="s">
        <v>932</v>
      </c>
      <c r="E278" s="13" t="s">
        <v>664</v>
      </c>
      <c r="F278" s="13" t="s">
        <v>788</v>
      </c>
      <c r="G278" s="4" t="s">
        <v>933</v>
      </c>
      <c r="H278" s="4" t="s">
        <v>778</v>
      </c>
      <c r="I278" s="4"/>
      <c r="J278" s="4"/>
      <c r="K278" s="2" t="s">
        <v>727</v>
      </c>
      <c r="L278" s="2" t="s">
        <v>39</v>
      </c>
      <c r="M278" s="2"/>
      <c r="N278" s="165" t="s">
        <v>1215</v>
      </c>
      <c r="O278" s="40"/>
      <c r="P278" s="40"/>
      <c r="Q278" s="165" t="s">
        <v>1215</v>
      </c>
      <c r="R278" s="165"/>
      <c r="S278" s="165"/>
      <c r="T278" s="165"/>
      <c r="U278" s="40"/>
      <c r="V278" s="40"/>
      <c r="W278" s="165"/>
      <c r="X278" s="165" t="s">
        <v>1215</v>
      </c>
      <c r="Y278" s="165"/>
      <c r="Z278" s="165"/>
      <c r="AA278" s="40"/>
      <c r="AB278" s="40"/>
      <c r="AC278" s="165">
        <v>5</v>
      </c>
      <c r="AD278" s="165"/>
      <c r="AE278" s="165">
        <v>54</v>
      </c>
      <c r="AF278" s="165">
        <v>3</v>
      </c>
    </row>
    <row r="279" spans="1:32" x14ac:dyDescent="0.25">
      <c r="A279" s="236"/>
      <c r="B279" s="235"/>
      <c r="C279" s="236" t="s">
        <v>137</v>
      </c>
      <c r="D279" s="2" t="s">
        <v>934</v>
      </c>
      <c r="E279" s="4"/>
      <c r="F279" s="4"/>
      <c r="G279" s="4"/>
      <c r="H279" s="4"/>
      <c r="I279" s="4"/>
      <c r="J279" s="4"/>
      <c r="K279" s="2"/>
      <c r="L279" s="2"/>
      <c r="M279" s="2"/>
      <c r="N279" s="165"/>
      <c r="O279" s="40"/>
      <c r="P279" s="40"/>
      <c r="Q279" s="165"/>
      <c r="R279" s="165"/>
      <c r="S279" s="165"/>
      <c r="T279" s="165"/>
      <c r="U279" s="40"/>
      <c r="V279" s="40"/>
      <c r="W279" s="165"/>
      <c r="X279" s="165"/>
      <c r="Y279" s="165"/>
      <c r="Z279" s="165"/>
      <c r="AA279" s="40"/>
      <c r="AB279" s="40"/>
      <c r="AC279" s="165"/>
      <c r="AD279" s="165"/>
      <c r="AE279" s="165"/>
      <c r="AF279" s="165"/>
    </row>
    <row r="280" spans="1:32" x14ac:dyDescent="0.25">
      <c r="A280" s="236"/>
      <c r="B280" s="235"/>
      <c r="C280" s="236" t="s">
        <v>139</v>
      </c>
      <c r="D280" s="2" t="s">
        <v>935</v>
      </c>
      <c r="E280" s="4"/>
      <c r="F280" s="4"/>
      <c r="G280" s="4"/>
      <c r="H280" s="4"/>
      <c r="I280" s="4"/>
      <c r="J280" s="4"/>
      <c r="K280" s="2"/>
      <c r="L280" s="2"/>
      <c r="M280" s="2"/>
      <c r="N280" s="165"/>
      <c r="O280" s="40"/>
      <c r="P280" s="40"/>
      <c r="Q280" s="165"/>
      <c r="R280" s="165"/>
      <c r="S280" s="165"/>
      <c r="T280" s="165"/>
      <c r="U280" s="40"/>
      <c r="V280" s="40"/>
      <c r="W280" s="165"/>
      <c r="X280" s="165"/>
      <c r="Y280" s="165"/>
      <c r="Z280" s="165"/>
      <c r="AA280" s="40"/>
      <c r="AB280" s="40"/>
      <c r="AC280" s="165"/>
      <c r="AD280" s="165"/>
      <c r="AE280" s="165"/>
      <c r="AF280" s="165"/>
    </row>
    <row r="281" spans="1:32" x14ac:dyDescent="0.25">
      <c r="A281" s="236"/>
      <c r="B281" s="235"/>
      <c r="C281" s="236" t="s">
        <v>139</v>
      </c>
      <c r="D281" s="2" t="s">
        <v>936</v>
      </c>
      <c r="E281" s="4"/>
      <c r="F281" s="4"/>
      <c r="G281" s="4"/>
      <c r="H281" s="4"/>
      <c r="I281" s="4"/>
      <c r="J281" s="4"/>
      <c r="K281" s="2"/>
      <c r="L281" s="2"/>
      <c r="M281" s="2"/>
      <c r="N281" s="165"/>
      <c r="O281" s="40"/>
      <c r="P281" s="40"/>
      <c r="Q281" s="165"/>
      <c r="R281" s="165"/>
      <c r="S281" s="165"/>
      <c r="T281" s="165"/>
      <c r="U281" s="40"/>
      <c r="V281" s="40"/>
      <c r="W281" s="165"/>
      <c r="X281" s="165"/>
      <c r="Y281" s="165"/>
      <c r="Z281" s="165"/>
      <c r="AA281" s="40"/>
      <c r="AB281" s="40"/>
      <c r="AC281" s="165"/>
      <c r="AD281" s="165"/>
      <c r="AE281" s="165"/>
      <c r="AF281" s="165"/>
    </row>
    <row r="282" spans="1:32" x14ac:dyDescent="0.25">
      <c r="A282" s="236"/>
      <c r="B282" s="235"/>
      <c r="C282" s="236" t="s">
        <v>139</v>
      </c>
      <c r="D282" s="2" t="s">
        <v>937</v>
      </c>
      <c r="E282" s="4"/>
      <c r="F282" s="4"/>
      <c r="G282" s="4"/>
      <c r="H282" s="4"/>
      <c r="I282" s="4"/>
      <c r="J282" s="4"/>
      <c r="K282" s="2"/>
      <c r="L282" s="2"/>
      <c r="M282" s="2"/>
      <c r="N282" s="165"/>
      <c r="O282" s="40"/>
      <c r="P282" s="40"/>
      <c r="Q282" s="165"/>
      <c r="R282" s="165"/>
      <c r="S282" s="165"/>
      <c r="T282" s="165"/>
      <c r="U282" s="40"/>
      <c r="V282" s="40"/>
      <c r="W282" s="165"/>
      <c r="X282" s="165"/>
      <c r="Y282" s="165"/>
      <c r="Z282" s="165"/>
      <c r="AA282" s="40"/>
      <c r="AB282" s="40"/>
      <c r="AC282" s="165"/>
      <c r="AD282" s="165"/>
      <c r="AE282" s="165"/>
      <c r="AF282" s="165"/>
    </row>
    <row r="283" spans="1:32" x14ac:dyDescent="0.25">
      <c r="A283" s="236">
        <v>69</v>
      </c>
      <c r="B283" s="235"/>
      <c r="C283" s="237" t="s">
        <v>167</v>
      </c>
      <c r="D283" s="12" t="s">
        <v>674</v>
      </c>
      <c r="E283" s="13" t="s">
        <v>675</v>
      </c>
      <c r="F283" s="4" t="s">
        <v>789</v>
      </c>
      <c r="G283" s="4" t="s">
        <v>929</v>
      </c>
      <c r="H283" s="4" t="s">
        <v>791</v>
      </c>
      <c r="I283" s="4"/>
      <c r="J283" s="2" t="s">
        <v>775</v>
      </c>
      <c r="K283" s="2" t="s">
        <v>728</v>
      </c>
      <c r="L283" s="2"/>
      <c r="M283" s="2" t="s">
        <v>729</v>
      </c>
      <c r="N283" s="165" t="s">
        <v>1215</v>
      </c>
      <c r="O283" s="40"/>
      <c r="P283" s="40"/>
      <c r="Q283" s="165" t="s">
        <v>1215</v>
      </c>
      <c r="R283" s="165"/>
      <c r="S283" s="165"/>
      <c r="T283" s="165"/>
      <c r="U283" s="40"/>
      <c r="V283" s="40"/>
      <c r="W283" s="165"/>
      <c r="X283" s="165" t="s">
        <v>1215</v>
      </c>
      <c r="Y283" s="165"/>
      <c r="Z283" s="165"/>
      <c r="AA283" s="40"/>
      <c r="AB283" s="40"/>
      <c r="AC283" s="165">
        <v>4</v>
      </c>
      <c r="AD283" s="165"/>
      <c r="AE283" s="165">
        <v>67</v>
      </c>
      <c r="AF283" s="165">
        <v>6</v>
      </c>
    </row>
    <row r="284" spans="1:32" x14ac:dyDescent="0.25">
      <c r="A284" s="236"/>
      <c r="B284" s="235"/>
      <c r="C284" s="236" t="s">
        <v>238</v>
      </c>
      <c r="D284" s="2" t="s">
        <v>930</v>
      </c>
      <c r="E284" s="4"/>
      <c r="F284" s="4"/>
      <c r="G284" s="4"/>
      <c r="H284" s="4"/>
      <c r="I284" s="4"/>
      <c r="J284" s="4"/>
      <c r="K284" s="2"/>
      <c r="L284" s="2"/>
      <c r="M284" s="2"/>
      <c r="N284" s="165"/>
      <c r="O284" s="40"/>
      <c r="P284" s="40"/>
      <c r="Q284" s="165"/>
      <c r="R284" s="165"/>
      <c r="S284" s="165"/>
      <c r="T284" s="165"/>
      <c r="U284" s="40"/>
      <c r="V284" s="40"/>
      <c r="W284" s="165"/>
      <c r="X284" s="165"/>
      <c r="Y284" s="165"/>
      <c r="Z284" s="165"/>
      <c r="AA284" s="40"/>
      <c r="AB284" s="40"/>
      <c r="AC284" s="165"/>
      <c r="AD284" s="165"/>
      <c r="AE284" s="165"/>
      <c r="AF284" s="165"/>
    </row>
    <row r="285" spans="1:32" x14ac:dyDescent="0.25">
      <c r="A285" s="236"/>
      <c r="B285" s="235"/>
      <c r="C285" s="236" t="s">
        <v>250</v>
      </c>
      <c r="D285" s="2" t="s">
        <v>599</v>
      </c>
      <c r="E285" s="4"/>
      <c r="F285" s="4"/>
      <c r="G285" s="4"/>
      <c r="H285" s="4"/>
      <c r="I285" s="4"/>
      <c r="J285" s="4"/>
      <c r="K285" s="2"/>
      <c r="L285" s="2"/>
      <c r="M285" s="2"/>
      <c r="N285" s="165"/>
      <c r="O285" s="40"/>
      <c r="P285" s="40"/>
      <c r="Q285" s="165"/>
      <c r="R285" s="165"/>
      <c r="S285" s="165"/>
      <c r="T285" s="165"/>
      <c r="U285" s="40"/>
      <c r="V285" s="40"/>
      <c r="W285" s="165"/>
      <c r="X285" s="165"/>
      <c r="Y285" s="165"/>
      <c r="Z285" s="165"/>
      <c r="AA285" s="40"/>
      <c r="AB285" s="40"/>
      <c r="AC285" s="165"/>
      <c r="AD285" s="165"/>
      <c r="AE285" s="165"/>
      <c r="AF285" s="165"/>
    </row>
    <row r="286" spans="1:32" x14ac:dyDescent="0.25">
      <c r="A286" s="236"/>
      <c r="B286" s="235"/>
      <c r="C286" s="236" t="s">
        <v>335</v>
      </c>
      <c r="D286" s="2" t="s">
        <v>931</v>
      </c>
      <c r="E286" s="4"/>
      <c r="F286" s="4"/>
      <c r="G286" s="4"/>
      <c r="H286" s="4"/>
      <c r="I286" s="4"/>
      <c r="J286" s="4"/>
      <c r="K286" s="2"/>
      <c r="L286" s="2"/>
      <c r="M286" s="2"/>
      <c r="N286" s="165"/>
      <c r="O286" s="40"/>
      <c r="P286" s="40"/>
      <c r="Q286" s="165"/>
      <c r="R286" s="165"/>
      <c r="S286" s="165"/>
      <c r="T286" s="165"/>
      <c r="U286" s="40"/>
      <c r="V286" s="40"/>
      <c r="W286" s="165"/>
      <c r="X286" s="165"/>
      <c r="Y286" s="165"/>
      <c r="Z286" s="165"/>
      <c r="AA286" s="40"/>
      <c r="AB286" s="40"/>
      <c r="AC286" s="165"/>
      <c r="AD286" s="165"/>
      <c r="AE286" s="165"/>
      <c r="AF286" s="165"/>
    </row>
    <row r="287" spans="1:32" x14ac:dyDescent="0.25">
      <c r="A287" s="236">
        <v>70</v>
      </c>
      <c r="B287" s="235"/>
      <c r="C287" s="237" t="s">
        <v>167</v>
      </c>
      <c r="D287" s="12" t="s">
        <v>730</v>
      </c>
      <c r="E287" s="13" t="s">
        <v>928</v>
      </c>
      <c r="F287" s="4" t="s">
        <v>792</v>
      </c>
      <c r="G287" s="4" t="s">
        <v>793</v>
      </c>
      <c r="H287" s="4" t="s">
        <v>794</v>
      </c>
      <c r="I287" s="4"/>
      <c r="J287" s="2" t="s">
        <v>775</v>
      </c>
      <c r="K287" s="2" t="s">
        <v>724</v>
      </c>
      <c r="L287" s="2"/>
      <c r="M287" s="2" t="s">
        <v>731</v>
      </c>
      <c r="N287" s="165" t="s">
        <v>1215</v>
      </c>
      <c r="O287" s="40"/>
      <c r="P287" s="40"/>
      <c r="Q287" s="165" t="s">
        <v>1215</v>
      </c>
      <c r="R287" s="165"/>
      <c r="S287" s="165"/>
      <c r="T287" s="165"/>
      <c r="U287" s="40"/>
      <c r="V287" s="40"/>
      <c r="W287" s="165"/>
      <c r="X287" s="165" t="s">
        <v>1215</v>
      </c>
      <c r="Y287" s="165"/>
      <c r="Z287" s="165"/>
      <c r="AA287" s="40"/>
      <c r="AB287" s="40"/>
      <c r="AC287" s="165">
        <v>3</v>
      </c>
      <c r="AD287" s="165"/>
      <c r="AE287" s="165">
        <v>54</v>
      </c>
      <c r="AF287" s="165">
        <v>5</v>
      </c>
    </row>
    <row r="288" spans="1:32" x14ac:dyDescent="0.25">
      <c r="A288" s="236"/>
      <c r="B288" s="235"/>
      <c r="C288" s="236" t="s">
        <v>213</v>
      </c>
      <c r="D288" s="2" t="s">
        <v>926</v>
      </c>
      <c r="E288" s="4"/>
      <c r="F288" s="4"/>
      <c r="G288" s="4"/>
      <c r="H288" s="4"/>
      <c r="I288" s="4"/>
      <c r="J288" s="4"/>
      <c r="K288" s="2"/>
      <c r="L288" s="2"/>
      <c r="M288" s="2"/>
      <c r="N288" s="165"/>
      <c r="O288" s="40"/>
      <c r="P288" s="40"/>
      <c r="Q288" s="165"/>
      <c r="R288" s="165"/>
      <c r="S288" s="165"/>
      <c r="T288" s="165"/>
      <c r="U288" s="40"/>
      <c r="V288" s="40"/>
      <c r="W288" s="165"/>
      <c r="X288" s="165"/>
      <c r="Y288" s="165"/>
      <c r="Z288" s="165"/>
      <c r="AA288" s="40"/>
      <c r="AB288" s="40"/>
      <c r="AC288" s="165"/>
      <c r="AD288" s="165"/>
      <c r="AE288" s="165"/>
      <c r="AF288" s="165"/>
    </row>
    <row r="289" spans="1:32" x14ac:dyDescent="0.25">
      <c r="A289" s="236"/>
      <c r="B289" s="235"/>
      <c r="C289" s="236" t="s">
        <v>139</v>
      </c>
      <c r="D289" s="2" t="s">
        <v>927</v>
      </c>
      <c r="E289" s="4"/>
      <c r="F289" s="4"/>
      <c r="G289" s="4"/>
      <c r="H289" s="4"/>
      <c r="I289" s="4"/>
      <c r="J289" s="4"/>
      <c r="K289" s="2"/>
      <c r="L289" s="2"/>
      <c r="M289" s="2"/>
      <c r="N289" s="165"/>
      <c r="O289" s="40"/>
      <c r="P289" s="40"/>
      <c r="Q289" s="165"/>
      <c r="R289" s="165"/>
      <c r="S289" s="165"/>
      <c r="T289" s="165"/>
      <c r="U289" s="40"/>
      <c r="V289" s="40"/>
      <c r="W289" s="165"/>
      <c r="X289" s="165"/>
      <c r="Y289" s="165"/>
      <c r="Z289" s="165"/>
      <c r="AA289" s="40"/>
      <c r="AB289" s="40"/>
      <c r="AC289" s="165"/>
      <c r="AD289" s="165"/>
      <c r="AE289" s="165"/>
      <c r="AF289" s="165"/>
    </row>
    <row r="290" spans="1:32" x14ac:dyDescent="0.25">
      <c r="A290" s="236">
        <v>71</v>
      </c>
      <c r="B290" s="235"/>
      <c r="C290" s="237" t="s">
        <v>167</v>
      </c>
      <c r="D290" s="12" t="s">
        <v>732</v>
      </c>
      <c r="E290" s="13" t="s">
        <v>666</v>
      </c>
      <c r="F290" s="4" t="s">
        <v>795</v>
      </c>
      <c r="G290" s="4" t="s">
        <v>796</v>
      </c>
      <c r="H290" s="4" t="s">
        <v>924</v>
      </c>
      <c r="I290" s="4"/>
      <c r="J290" s="2" t="s">
        <v>775</v>
      </c>
      <c r="K290" s="2" t="s">
        <v>724</v>
      </c>
      <c r="L290" s="2"/>
      <c r="M290" s="2" t="s">
        <v>733</v>
      </c>
      <c r="N290" s="165" t="s">
        <v>1215</v>
      </c>
      <c r="O290" s="40"/>
      <c r="P290" s="40"/>
      <c r="Q290" s="165" t="s">
        <v>1215</v>
      </c>
      <c r="R290" s="165"/>
      <c r="S290" s="165"/>
      <c r="T290" s="165"/>
      <c r="U290" s="40"/>
      <c r="V290" s="40"/>
      <c r="W290" s="165"/>
      <c r="X290" s="165" t="s">
        <v>1215</v>
      </c>
      <c r="Y290" s="165"/>
      <c r="Z290" s="165"/>
      <c r="AA290" s="40"/>
      <c r="AB290" s="40"/>
      <c r="AC290" s="165">
        <v>2</v>
      </c>
      <c r="AD290" s="165"/>
      <c r="AE290" s="165">
        <v>54</v>
      </c>
      <c r="AF290" s="165">
        <v>3</v>
      </c>
    </row>
    <row r="291" spans="1:32" x14ac:dyDescent="0.25">
      <c r="A291" s="236"/>
      <c r="B291" s="235"/>
      <c r="C291" s="236" t="s">
        <v>914</v>
      </c>
      <c r="D291" s="2" t="s">
        <v>925</v>
      </c>
      <c r="E291" s="4"/>
      <c r="F291" s="4"/>
      <c r="G291" s="4"/>
      <c r="H291" s="4"/>
      <c r="I291" s="4"/>
      <c r="J291" s="4"/>
      <c r="K291" s="2"/>
      <c r="L291" s="2"/>
      <c r="M291" s="2"/>
      <c r="N291" s="165"/>
      <c r="O291" s="40"/>
      <c r="P291" s="40"/>
      <c r="Q291" s="165"/>
      <c r="R291" s="165"/>
      <c r="S291" s="165"/>
      <c r="T291" s="165"/>
      <c r="U291" s="40"/>
      <c r="V291" s="40"/>
      <c r="W291" s="165"/>
      <c r="X291" s="165"/>
      <c r="Y291" s="165"/>
      <c r="Z291" s="165"/>
      <c r="AA291" s="40"/>
      <c r="AB291" s="40"/>
      <c r="AC291" s="165"/>
      <c r="AD291" s="165"/>
      <c r="AE291" s="165"/>
      <c r="AF291" s="165"/>
    </row>
    <row r="292" spans="1:32" x14ac:dyDescent="0.25">
      <c r="A292" s="236">
        <v>72</v>
      </c>
      <c r="B292" s="235"/>
      <c r="C292" s="237" t="s">
        <v>167</v>
      </c>
      <c r="D292" s="12" t="s">
        <v>734</v>
      </c>
      <c r="E292" s="13" t="s">
        <v>1017</v>
      </c>
      <c r="F292" s="13" t="s">
        <v>798</v>
      </c>
      <c r="G292" s="13" t="s">
        <v>799</v>
      </c>
      <c r="H292" s="4" t="s">
        <v>800</v>
      </c>
      <c r="I292" s="2"/>
      <c r="J292" s="2" t="s">
        <v>775</v>
      </c>
      <c r="K292" s="2" t="s">
        <v>724</v>
      </c>
      <c r="L292" s="2"/>
      <c r="M292" s="2" t="s">
        <v>349</v>
      </c>
      <c r="N292" s="165" t="s">
        <v>1215</v>
      </c>
      <c r="O292" s="40"/>
      <c r="P292" s="40"/>
      <c r="Q292" s="165" t="s">
        <v>1215</v>
      </c>
      <c r="R292" s="165"/>
      <c r="S292" s="165"/>
      <c r="T292" s="165"/>
      <c r="U292" s="40"/>
      <c r="V292" s="40"/>
      <c r="W292" s="165"/>
      <c r="X292" s="165" t="s">
        <v>1215</v>
      </c>
      <c r="Y292" s="165"/>
      <c r="Z292" s="165"/>
      <c r="AA292" s="40"/>
      <c r="AB292" s="40"/>
      <c r="AC292" s="165">
        <v>3</v>
      </c>
      <c r="AD292" s="165"/>
      <c r="AE292" s="165">
        <v>67</v>
      </c>
      <c r="AF292" s="165">
        <v>5</v>
      </c>
    </row>
    <row r="293" spans="1:32" x14ac:dyDescent="0.25">
      <c r="A293" s="236"/>
      <c r="B293" s="235"/>
      <c r="C293" s="236" t="s">
        <v>137</v>
      </c>
      <c r="D293" s="2" t="s">
        <v>714</v>
      </c>
      <c r="E293" s="4"/>
      <c r="F293" s="4"/>
      <c r="G293" s="4"/>
      <c r="H293" s="4"/>
      <c r="I293" s="4"/>
      <c r="J293" s="4"/>
      <c r="K293" s="2"/>
      <c r="L293" s="2"/>
      <c r="M293" s="2"/>
      <c r="N293" s="165"/>
      <c r="O293" s="40"/>
      <c r="P293" s="40"/>
      <c r="Q293" s="165"/>
      <c r="R293" s="165"/>
      <c r="S293" s="165"/>
      <c r="T293" s="165"/>
      <c r="U293" s="40"/>
      <c r="V293" s="40"/>
      <c r="W293" s="165"/>
      <c r="X293" s="165"/>
      <c r="Y293" s="165"/>
      <c r="Z293" s="165"/>
      <c r="AA293" s="40"/>
      <c r="AB293" s="40"/>
      <c r="AC293" s="165"/>
      <c r="AD293" s="165"/>
      <c r="AE293" s="165"/>
      <c r="AF293" s="165"/>
    </row>
    <row r="294" spans="1:32" x14ac:dyDescent="0.25">
      <c r="A294" s="236"/>
      <c r="B294" s="235"/>
      <c r="C294" s="236" t="s">
        <v>139</v>
      </c>
      <c r="D294" s="2" t="s">
        <v>954</v>
      </c>
      <c r="E294" s="4"/>
      <c r="F294" s="4"/>
      <c r="G294" s="4"/>
      <c r="H294" s="4"/>
      <c r="I294" s="4"/>
      <c r="J294" s="4"/>
      <c r="K294" s="2"/>
      <c r="L294" s="2"/>
      <c r="M294" s="2"/>
      <c r="N294" s="165"/>
      <c r="O294" s="40"/>
      <c r="P294" s="40"/>
      <c r="Q294" s="165"/>
      <c r="R294" s="165"/>
      <c r="S294" s="165"/>
      <c r="T294" s="165"/>
      <c r="U294" s="40"/>
      <c r="V294" s="40"/>
      <c r="W294" s="165"/>
      <c r="X294" s="165"/>
      <c r="Y294" s="165"/>
      <c r="Z294" s="165"/>
      <c r="AA294" s="40"/>
      <c r="AB294" s="40"/>
      <c r="AC294" s="165"/>
      <c r="AD294" s="165"/>
      <c r="AE294" s="165"/>
      <c r="AF294" s="165"/>
    </row>
    <row r="295" spans="1:32" x14ac:dyDescent="0.25">
      <c r="A295" s="236">
        <v>73</v>
      </c>
      <c r="B295" s="235"/>
      <c r="C295" s="237" t="s">
        <v>167</v>
      </c>
      <c r="D295" s="12" t="s">
        <v>681</v>
      </c>
      <c r="E295" s="13" t="s">
        <v>912</v>
      </c>
      <c r="F295" s="13" t="s">
        <v>801</v>
      </c>
      <c r="G295" s="13" t="s">
        <v>802</v>
      </c>
      <c r="H295" s="4" t="s">
        <v>778</v>
      </c>
      <c r="I295" s="2"/>
      <c r="J295" s="2" t="s">
        <v>775</v>
      </c>
      <c r="K295" s="2" t="s">
        <v>735</v>
      </c>
      <c r="L295" s="2" t="s">
        <v>583</v>
      </c>
      <c r="M295" s="2"/>
      <c r="N295" s="165" t="s">
        <v>1215</v>
      </c>
      <c r="O295" s="40"/>
      <c r="P295" s="40"/>
      <c r="Q295" s="165" t="s">
        <v>1215</v>
      </c>
      <c r="R295" s="165"/>
      <c r="S295" s="165"/>
      <c r="T295" s="165"/>
      <c r="U295" s="40"/>
      <c r="V295" s="40"/>
      <c r="W295" s="165"/>
      <c r="X295" s="165" t="s">
        <v>1215</v>
      </c>
      <c r="Y295" s="165"/>
      <c r="Z295" s="165"/>
      <c r="AA295" s="40"/>
      <c r="AB295" s="40"/>
      <c r="AC295" s="165">
        <v>4</v>
      </c>
      <c r="AD295" s="165"/>
      <c r="AE295" s="165">
        <v>28</v>
      </c>
      <c r="AF295" s="165">
        <v>3</v>
      </c>
    </row>
    <row r="296" spans="1:32" x14ac:dyDescent="0.25">
      <c r="A296" s="236"/>
      <c r="B296" s="235"/>
      <c r="C296" s="236" t="s">
        <v>213</v>
      </c>
      <c r="D296" s="2" t="s">
        <v>963</v>
      </c>
      <c r="E296" s="4"/>
      <c r="F296" s="4"/>
      <c r="G296" s="4"/>
      <c r="H296" s="4"/>
      <c r="I296" s="2"/>
      <c r="J296" s="2"/>
      <c r="K296" s="2"/>
      <c r="L296" s="2"/>
      <c r="M296" s="2"/>
      <c r="N296" s="165"/>
      <c r="O296" s="40"/>
      <c r="P296" s="40"/>
      <c r="Q296" s="165"/>
      <c r="R296" s="165"/>
      <c r="S296" s="165"/>
      <c r="T296" s="165"/>
      <c r="U296" s="40"/>
      <c r="V296" s="40"/>
      <c r="W296" s="165"/>
      <c r="X296" s="165"/>
      <c r="Y296" s="165"/>
      <c r="Z296" s="165"/>
      <c r="AA296" s="40"/>
      <c r="AB296" s="40"/>
      <c r="AC296" s="165"/>
      <c r="AD296" s="165"/>
      <c r="AE296" s="165"/>
      <c r="AF296" s="165"/>
    </row>
    <row r="297" spans="1:32" x14ac:dyDescent="0.25">
      <c r="A297" s="236"/>
      <c r="B297" s="235"/>
      <c r="C297" s="236" t="s">
        <v>139</v>
      </c>
      <c r="D297" s="2" t="s">
        <v>964</v>
      </c>
      <c r="E297" s="4"/>
      <c r="F297" s="4"/>
      <c r="G297" s="4"/>
      <c r="H297" s="4"/>
      <c r="I297" s="2"/>
      <c r="J297" s="2"/>
      <c r="K297" s="2"/>
      <c r="L297" s="2"/>
      <c r="M297" s="2"/>
      <c r="N297" s="165"/>
      <c r="O297" s="40"/>
      <c r="P297" s="40"/>
      <c r="Q297" s="165"/>
      <c r="R297" s="165"/>
      <c r="S297" s="165"/>
      <c r="T297" s="165"/>
      <c r="U297" s="40"/>
      <c r="V297" s="40"/>
      <c r="W297" s="165"/>
      <c r="X297" s="165"/>
      <c r="Y297" s="165"/>
      <c r="Z297" s="165"/>
      <c r="AA297" s="40"/>
      <c r="AB297" s="40"/>
      <c r="AC297" s="165"/>
      <c r="AD297" s="165"/>
      <c r="AE297" s="165"/>
      <c r="AF297" s="165"/>
    </row>
    <row r="298" spans="1:32" x14ac:dyDescent="0.25">
      <c r="A298" s="236"/>
      <c r="B298" s="235"/>
      <c r="C298" s="236" t="s">
        <v>139</v>
      </c>
      <c r="D298" s="2" t="s">
        <v>965</v>
      </c>
      <c r="E298" s="4"/>
      <c r="F298" s="4"/>
      <c r="G298" s="4"/>
      <c r="H298" s="4"/>
      <c r="I298" s="2"/>
      <c r="J298" s="2"/>
      <c r="K298" s="2"/>
      <c r="L298" s="2"/>
      <c r="M298" s="2"/>
      <c r="N298" s="165"/>
      <c r="O298" s="40"/>
      <c r="P298" s="40"/>
      <c r="Q298" s="165"/>
      <c r="R298" s="165"/>
      <c r="S298" s="165"/>
      <c r="T298" s="165"/>
      <c r="U298" s="40"/>
      <c r="V298" s="40"/>
      <c r="W298" s="165"/>
      <c r="X298" s="165"/>
      <c r="Y298" s="165"/>
      <c r="Z298" s="165"/>
      <c r="AA298" s="40"/>
      <c r="AB298" s="40"/>
      <c r="AC298" s="165"/>
      <c r="AD298" s="165"/>
      <c r="AE298" s="165"/>
      <c r="AF298" s="165"/>
    </row>
    <row r="299" spans="1:32" x14ac:dyDescent="0.25">
      <c r="A299" s="236">
        <v>74</v>
      </c>
      <c r="B299" s="235"/>
      <c r="C299" s="237" t="s">
        <v>167</v>
      </c>
      <c r="D299" s="12" t="s">
        <v>736</v>
      </c>
      <c r="E299" s="13" t="s">
        <v>955</v>
      </c>
      <c r="F299" s="13" t="s">
        <v>803</v>
      </c>
      <c r="G299" s="13" t="s">
        <v>804</v>
      </c>
      <c r="H299" s="4" t="s">
        <v>772</v>
      </c>
      <c r="I299" s="2"/>
      <c r="J299" s="12" t="s">
        <v>775</v>
      </c>
      <c r="K299" s="2" t="s">
        <v>617</v>
      </c>
      <c r="L299" s="2"/>
      <c r="M299" s="2" t="s">
        <v>349</v>
      </c>
      <c r="N299" s="165" t="s">
        <v>1215</v>
      </c>
      <c r="O299" s="40"/>
      <c r="P299" s="40"/>
      <c r="Q299" s="165" t="s">
        <v>1215</v>
      </c>
      <c r="R299" s="165"/>
      <c r="S299" s="165"/>
      <c r="T299" s="165"/>
      <c r="U299" s="40"/>
      <c r="V299" s="40"/>
      <c r="W299" s="165"/>
      <c r="X299" s="165" t="s">
        <v>1215</v>
      </c>
      <c r="Y299" s="165"/>
      <c r="Z299" s="165"/>
      <c r="AA299" s="40"/>
      <c r="AB299" s="40"/>
      <c r="AC299" s="165">
        <v>7</v>
      </c>
      <c r="AD299" s="165"/>
      <c r="AE299" s="165">
        <v>54</v>
      </c>
      <c r="AF299" s="165">
        <v>6</v>
      </c>
    </row>
    <row r="300" spans="1:32" x14ac:dyDescent="0.25">
      <c r="A300" s="236"/>
      <c r="B300" s="235"/>
      <c r="C300" s="236" t="s">
        <v>238</v>
      </c>
      <c r="D300" s="2" t="s">
        <v>962</v>
      </c>
      <c r="E300" s="4"/>
      <c r="F300" s="4"/>
      <c r="G300" s="4"/>
      <c r="H300" s="4"/>
      <c r="I300" s="2"/>
      <c r="J300" s="4"/>
      <c r="K300" s="2"/>
      <c r="L300" s="2"/>
      <c r="M300" s="2"/>
      <c r="N300" s="165"/>
      <c r="O300" s="40"/>
      <c r="P300" s="40"/>
      <c r="Q300" s="165"/>
      <c r="R300" s="165"/>
      <c r="S300" s="165"/>
      <c r="T300" s="165"/>
      <c r="U300" s="40"/>
      <c r="V300" s="40"/>
      <c r="W300" s="165"/>
      <c r="X300" s="165"/>
      <c r="Y300" s="165"/>
      <c r="Z300" s="165"/>
      <c r="AA300" s="40"/>
      <c r="AB300" s="40"/>
      <c r="AC300" s="165"/>
      <c r="AD300" s="165"/>
      <c r="AE300" s="165"/>
      <c r="AF300" s="165"/>
    </row>
    <row r="301" spans="1:32" x14ac:dyDescent="0.25">
      <c r="A301" s="236"/>
      <c r="B301" s="235"/>
      <c r="C301" s="236" t="s">
        <v>956</v>
      </c>
      <c r="D301" s="2" t="s">
        <v>961</v>
      </c>
      <c r="E301" s="4"/>
      <c r="F301" s="4"/>
      <c r="G301" s="4"/>
      <c r="H301" s="4"/>
      <c r="I301" s="2"/>
      <c r="J301" s="4"/>
      <c r="K301" s="2"/>
      <c r="L301" s="2"/>
      <c r="M301" s="2"/>
      <c r="N301" s="165"/>
      <c r="O301" s="40"/>
      <c r="P301" s="40"/>
      <c r="Q301" s="165"/>
      <c r="R301" s="165"/>
      <c r="S301" s="165"/>
      <c r="T301" s="165"/>
      <c r="U301" s="40"/>
      <c r="V301" s="40"/>
      <c r="W301" s="165"/>
      <c r="X301" s="165"/>
      <c r="Y301" s="165"/>
      <c r="Z301" s="165"/>
      <c r="AA301" s="40"/>
      <c r="AB301" s="40"/>
      <c r="AC301" s="165"/>
      <c r="AD301" s="165"/>
      <c r="AE301" s="165"/>
      <c r="AF301" s="165"/>
    </row>
    <row r="302" spans="1:32" x14ac:dyDescent="0.25">
      <c r="A302" s="236"/>
      <c r="B302" s="235"/>
      <c r="C302" s="236" t="s">
        <v>213</v>
      </c>
      <c r="D302" s="2" t="s">
        <v>960</v>
      </c>
      <c r="E302" s="4"/>
      <c r="F302" s="4"/>
      <c r="G302" s="4"/>
      <c r="H302" s="4"/>
      <c r="I302" s="2"/>
      <c r="J302" s="4"/>
      <c r="K302" s="2"/>
      <c r="L302" s="2"/>
      <c r="M302" s="2"/>
      <c r="N302" s="165"/>
      <c r="O302" s="40"/>
      <c r="P302" s="40"/>
      <c r="Q302" s="165"/>
      <c r="R302" s="165"/>
      <c r="S302" s="165"/>
      <c r="T302" s="165"/>
      <c r="U302" s="40"/>
      <c r="V302" s="40"/>
      <c r="W302" s="165"/>
      <c r="X302" s="165"/>
      <c r="Y302" s="165"/>
      <c r="Z302" s="165"/>
      <c r="AA302" s="40"/>
      <c r="AB302" s="40"/>
      <c r="AC302" s="165"/>
      <c r="AD302" s="165"/>
      <c r="AE302" s="165"/>
      <c r="AF302" s="165"/>
    </row>
    <row r="303" spans="1:32" x14ac:dyDescent="0.25">
      <c r="A303" s="236"/>
      <c r="B303" s="235"/>
      <c r="C303" s="236" t="s">
        <v>374</v>
      </c>
      <c r="D303" s="2" t="s">
        <v>959</v>
      </c>
      <c r="E303" s="4"/>
      <c r="F303" s="4"/>
      <c r="G303" s="4"/>
      <c r="H303" s="4"/>
      <c r="I303" s="2"/>
      <c r="J303" s="4"/>
      <c r="K303" s="2"/>
      <c r="L303" s="2"/>
      <c r="M303" s="2"/>
      <c r="N303" s="165"/>
      <c r="O303" s="40"/>
      <c r="P303" s="40"/>
      <c r="Q303" s="165"/>
      <c r="R303" s="165"/>
      <c r="S303" s="165"/>
      <c r="T303" s="165"/>
      <c r="U303" s="40"/>
      <c r="V303" s="40"/>
      <c r="W303" s="165"/>
      <c r="X303" s="165"/>
      <c r="Y303" s="165"/>
      <c r="Z303" s="165"/>
      <c r="AA303" s="40"/>
      <c r="AB303" s="40"/>
      <c r="AC303" s="165"/>
      <c r="AD303" s="165"/>
      <c r="AE303" s="165"/>
      <c r="AF303" s="165"/>
    </row>
    <row r="304" spans="1:32" x14ac:dyDescent="0.25">
      <c r="A304" s="236"/>
      <c r="B304" s="235"/>
      <c r="C304" s="236" t="s">
        <v>620</v>
      </c>
      <c r="D304" s="2" t="s">
        <v>958</v>
      </c>
      <c r="E304" s="4"/>
      <c r="F304" s="4"/>
      <c r="G304" s="4"/>
      <c r="H304" s="4"/>
      <c r="I304" s="2"/>
      <c r="J304" s="4"/>
      <c r="K304" s="2"/>
      <c r="L304" s="2"/>
      <c r="M304" s="2"/>
      <c r="N304" s="165"/>
      <c r="O304" s="40"/>
      <c r="P304" s="40"/>
      <c r="Q304" s="165"/>
      <c r="R304" s="165"/>
      <c r="S304" s="165"/>
      <c r="T304" s="165"/>
      <c r="U304" s="40"/>
      <c r="V304" s="40"/>
      <c r="W304" s="165"/>
      <c r="X304" s="165"/>
      <c r="Y304" s="165"/>
      <c r="Z304" s="165"/>
      <c r="AA304" s="40"/>
      <c r="AB304" s="40"/>
      <c r="AC304" s="165"/>
      <c r="AD304" s="165"/>
      <c r="AE304" s="165"/>
      <c r="AF304" s="165"/>
    </row>
    <row r="305" spans="1:32" x14ac:dyDescent="0.25">
      <c r="A305" s="236"/>
      <c r="B305" s="235"/>
      <c r="C305" s="236" t="s">
        <v>139</v>
      </c>
      <c r="D305" s="2" t="s">
        <v>957</v>
      </c>
      <c r="E305" s="4"/>
      <c r="F305" s="4"/>
      <c r="G305" s="4"/>
      <c r="H305" s="4"/>
      <c r="I305" s="2"/>
      <c r="J305" s="4"/>
      <c r="K305" s="2"/>
      <c r="L305" s="2"/>
      <c r="M305" s="2"/>
      <c r="N305" s="165"/>
      <c r="O305" s="40"/>
      <c r="P305" s="40"/>
      <c r="Q305" s="165"/>
      <c r="R305" s="165"/>
      <c r="S305" s="165"/>
      <c r="T305" s="165"/>
      <c r="U305" s="40"/>
      <c r="V305" s="40"/>
      <c r="W305" s="165"/>
      <c r="X305" s="165"/>
      <c r="Y305" s="165"/>
      <c r="Z305" s="165"/>
      <c r="AA305" s="40"/>
      <c r="AB305" s="40"/>
      <c r="AC305" s="165"/>
      <c r="AD305" s="165"/>
      <c r="AE305" s="165"/>
      <c r="AF305" s="165"/>
    </row>
    <row r="306" spans="1:32" x14ac:dyDescent="0.25">
      <c r="A306" s="236">
        <v>75</v>
      </c>
      <c r="B306" s="235"/>
      <c r="C306" s="237" t="s">
        <v>167</v>
      </c>
      <c r="D306" s="12" t="s">
        <v>690</v>
      </c>
      <c r="E306" s="13" t="s">
        <v>691</v>
      </c>
      <c r="F306" s="13" t="s">
        <v>805</v>
      </c>
      <c r="G306" s="4" t="s">
        <v>806</v>
      </c>
      <c r="H306" s="4" t="s">
        <v>772</v>
      </c>
      <c r="I306" s="4" t="s">
        <v>2267</v>
      </c>
      <c r="J306" s="2" t="s">
        <v>775</v>
      </c>
      <c r="K306" s="2" t="s">
        <v>738</v>
      </c>
      <c r="L306" s="2" t="s">
        <v>126</v>
      </c>
      <c r="M306" s="2"/>
      <c r="N306" s="165" t="s">
        <v>1215</v>
      </c>
      <c r="O306" s="40"/>
      <c r="P306" s="40"/>
      <c r="Q306" s="165" t="s">
        <v>1215</v>
      </c>
      <c r="R306" s="165"/>
      <c r="S306" s="165"/>
      <c r="T306" s="165"/>
      <c r="U306" s="40"/>
      <c r="V306" s="40"/>
      <c r="W306" s="165"/>
      <c r="X306" s="165" t="s">
        <v>1215</v>
      </c>
      <c r="Y306" s="165"/>
      <c r="Z306" s="165"/>
      <c r="AA306" s="40"/>
      <c r="AB306" s="40"/>
      <c r="AC306" s="165">
        <v>3</v>
      </c>
      <c r="AD306" s="165"/>
      <c r="AE306" s="165">
        <v>54</v>
      </c>
      <c r="AF306" s="165">
        <v>3</v>
      </c>
    </row>
    <row r="307" spans="1:32" x14ac:dyDescent="0.25">
      <c r="A307" s="236"/>
      <c r="B307" s="235"/>
      <c r="C307" s="236" t="s">
        <v>238</v>
      </c>
      <c r="D307" s="2" t="s">
        <v>991</v>
      </c>
      <c r="E307" s="4"/>
      <c r="F307" s="4"/>
      <c r="G307" s="4"/>
      <c r="H307" s="4"/>
      <c r="I307" s="2"/>
      <c r="J307" s="2"/>
      <c r="K307" s="2"/>
      <c r="L307" s="2"/>
      <c r="M307" s="2"/>
      <c r="N307" s="165"/>
      <c r="O307" s="40"/>
      <c r="P307" s="40"/>
      <c r="Q307" s="165"/>
      <c r="R307" s="165"/>
      <c r="S307" s="165"/>
      <c r="T307" s="165"/>
      <c r="U307" s="40"/>
      <c r="V307" s="40"/>
      <c r="W307" s="165"/>
      <c r="X307" s="165"/>
      <c r="Y307" s="165"/>
      <c r="Z307" s="165"/>
      <c r="AA307" s="40"/>
      <c r="AB307" s="40"/>
      <c r="AC307" s="165"/>
      <c r="AD307" s="165"/>
      <c r="AE307" s="165"/>
      <c r="AF307" s="165"/>
    </row>
    <row r="308" spans="1:32" x14ac:dyDescent="0.25">
      <c r="A308" s="236"/>
      <c r="B308" s="235"/>
      <c r="C308" s="236" t="s">
        <v>250</v>
      </c>
      <c r="D308" s="2" t="s">
        <v>992</v>
      </c>
      <c r="E308" s="4"/>
      <c r="F308" s="4"/>
      <c r="G308" s="4"/>
      <c r="H308" s="4"/>
      <c r="I308" s="2"/>
      <c r="J308" s="2"/>
      <c r="K308" s="2"/>
      <c r="L308" s="2"/>
      <c r="M308" s="2"/>
      <c r="N308" s="165"/>
      <c r="O308" s="40"/>
      <c r="P308" s="40"/>
      <c r="Q308" s="165"/>
      <c r="R308" s="165"/>
      <c r="S308" s="165"/>
      <c r="T308" s="165"/>
      <c r="U308" s="40"/>
      <c r="V308" s="40"/>
      <c r="W308" s="165"/>
      <c r="X308" s="165"/>
      <c r="Y308" s="165"/>
      <c r="Z308" s="165"/>
      <c r="AA308" s="40"/>
      <c r="AB308" s="40"/>
      <c r="AC308" s="165"/>
      <c r="AD308" s="165"/>
      <c r="AE308" s="165"/>
      <c r="AF308" s="165"/>
    </row>
    <row r="309" spans="1:32" x14ac:dyDescent="0.25">
      <c r="A309" s="236">
        <v>76</v>
      </c>
      <c r="B309" s="235"/>
      <c r="C309" s="237" t="s">
        <v>167</v>
      </c>
      <c r="D309" s="2" t="s">
        <v>693</v>
      </c>
      <c r="E309" s="4"/>
      <c r="F309" s="4" t="s">
        <v>807</v>
      </c>
      <c r="G309" s="4" t="s">
        <v>808</v>
      </c>
      <c r="H309" s="4" t="s">
        <v>772</v>
      </c>
      <c r="I309" s="4" t="s">
        <v>2267</v>
      </c>
      <c r="J309" s="2" t="s">
        <v>775</v>
      </c>
      <c r="K309" s="2" t="s">
        <v>737</v>
      </c>
      <c r="L309" s="2" t="s">
        <v>39</v>
      </c>
      <c r="M309" s="2"/>
      <c r="N309" s="165" t="s">
        <v>1215</v>
      </c>
      <c r="O309" s="40"/>
      <c r="P309" s="40"/>
      <c r="Q309" s="165" t="s">
        <v>1215</v>
      </c>
      <c r="R309" s="165"/>
      <c r="S309" s="165"/>
      <c r="T309" s="165"/>
      <c r="U309" s="40"/>
      <c r="V309" s="40"/>
      <c r="W309" s="165"/>
      <c r="X309" s="165" t="s">
        <v>1215</v>
      </c>
      <c r="Y309" s="165"/>
      <c r="Z309" s="165"/>
      <c r="AA309" s="40"/>
      <c r="AB309" s="40"/>
      <c r="AC309" s="165">
        <v>4</v>
      </c>
      <c r="AD309" s="165"/>
      <c r="AE309" s="165">
        <v>54</v>
      </c>
      <c r="AF309" s="165">
        <v>4</v>
      </c>
    </row>
    <row r="310" spans="1:32" x14ac:dyDescent="0.25">
      <c r="A310" s="236"/>
      <c r="B310" s="235"/>
      <c r="C310" s="236" t="s">
        <v>238</v>
      </c>
      <c r="D310" s="2" t="s">
        <v>993</v>
      </c>
      <c r="E310" s="4"/>
      <c r="F310" s="4"/>
      <c r="G310" s="4"/>
      <c r="H310" s="4"/>
      <c r="I310" s="4"/>
      <c r="J310" s="2"/>
      <c r="K310" s="2"/>
      <c r="L310" s="2"/>
      <c r="M310" s="2"/>
      <c r="N310" s="165"/>
      <c r="O310" s="40"/>
      <c r="P310" s="40"/>
      <c r="Q310" s="165"/>
      <c r="R310" s="165"/>
      <c r="S310" s="165"/>
      <c r="T310" s="165"/>
      <c r="U310" s="40"/>
      <c r="V310" s="40"/>
      <c r="W310" s="165"/>
      <c r="X310" s="165"/>
      <c r="Y310" s="165"/>
      <c r="Z310" s="165"/>
      <c r="AA310" s="40"/>
      <c r="AB310" s="40"/>
      <c r="AC310" s="165"/>
      <c r="AD310" s="165"/>
      <c r="AE310" s="165"/>
      <c r="AF310" s="165"/>
    </row>
    <row r="311" spans="1:32" x14ac:dyDescent="0.25">
      <c r="A311" s="236"/>
      <c r="B311" s="235"/>
      <c r="C311" s="236" t="s">
        <v>250</v>
      </c>
      <c r="D311" s="2" t="s">
        <v>994</v>
      </c>
      <c r="E311" s="4"/>
      <c r="F311" s="4"/>
      <c r="G311" s="4"/>
      <c r="H311" s="4"/>
      <c r="I311" s="4"/>
      <c r="J311" s="2"/>
      <c r="K311" s="2"/>
      <c r="L311" s="2"/>
      <c r="M311" s="2"/>
      <c r="N311" s="165"/>
      <c r="O311" s="40"/>
      <c r="P311" s="40"/>
      <c r="Q311" s="165"/>
      <c r="R311" s="165"/>
      <c r="S311" s="165"/>
      <c r="T311" s="165"/>
      <c r="U311" s="40"/>
      <c r="V311" s="40"/>
      <c r="W311" s="165"/>
      <c r="X311" s="165"/>
      <c r="Y311" s="165"/>
      <c r="Z311" s="165"/>
      <c r="AA311" s="40"/>
      <c r="AB311" s="40"/>
      <c r="AC311" s="165"/>
      <c r="AD311" s="165"/>
      <c r="AE311" s="165"/>
      <c r="AF311" s="165"/>
    </row>
    <row r="312" spans="1:32" x14ac:dyDescent="0.25">
      <c r="A312" s="236"/>
      <c r="B312" s="235"/>
      <c r="C312" s="236" t="s">
        <v>995</v>
      </c>
      <c r="D312" s="2" t="s">
        <v>696</v>
      </c>
      <c r="E312" s="4"/>
      <c r="F312" s="4"/>
      <c r="G312" s="4"/>
      <c r="H312" s="4"/>
      <c r="I312" s="4"/>
      <c r="J312" s="2"/>
      <c r="K312" s="2"/>
      <c r="L312" s="2"/>
      <c r="M312" s="2"/>
      <c r="N312" s="165"/>
      <c r="O312" s="40"/>
      <c r="P312" s="40"/>
      <c r="Q312" s="165"/>
      <c r="R312" s="165"/>
      <c r="S312" s="165"/>
      <c r="T312" s="165"/>
      <c r="U312" s="40"/>
      <c r="V312" s="40"/>
      <c r="W312" s="165"/>
      <c r="X312" s="165"/>
      <c r="Y312" s="165"/>
      <c r="Z312" s="165"/>
      <c r="AA312" s="40"/>
      <c r="AB312" s="40"/>
      <c r="AC312" s="165"/>
      <c r="AD312" s="165"/>
      <c r="AE312" s="165"/>
      <c r="AF312" s="165"/>
    </row>
    <row r="313" spans="1:32" x14ac:dyDescent="0.25">
      <c r="A313" s="236">
        <v>77</v>
      </c>
      <c r="B313" s="235"/>
      <c r="C313" s="237" t="s">
        <v>167</v>
      </c>
      <c r="D313" s="12" t="s">
        <v>696</v>
      </c>
      <c r="E313" s="13" t="s">
        <v>697</v>
      </c>
      <c r="F313" s="4" t="s">
        <v>809</v>
      </c>
      <c r="G313" s="4" t="s">
        <v>771</v>
      </c>
      <c r="H313" s="4" t="s">
        <v>772</v>
      </c>
      <c r="I313" s="4" t="s">
        <v>2267</v>
      </c>
      <c r="J313" s="2" t="s">
        <v>775</v>
      </c>
      <c r="K313" s="2" t="s">
        <v>739</v>
      </c>
      <c r="L313" s="2" t="s">
        <v>39</v>
      </c>
      <c r="M313" s="2"/>
      <c r="N313" s="165" t="s">
        <v>1215</v>
      </c>
      <c r="O313" s="40"/>
      <c r="P313" s="40"/>
      <c r="Q313" s="165" t="s">
        <v>1215</v>
      </c>
      <c r="R313" s="165"/>
      <c r="S313" s="165"/>
      <c r="T313" s="165"/>
      <c r="U313" s="40"/>
      <c r="V313" s="40"/>
      <c r="W313" s="165"/>
      <c r="X313" s="165" t="s">
        <v>1215</v>
      </c>
      <c r="Y313" s="165"/>
      <c r="Z313" s="165"/>
      <c r="AA313" s="40"/>
      <c r="AB313" s="40"/>
      <c r="AC313" s="165">
        <v>4</v>
      </c>
      <c r="AD313" s="165"/>
      <c r="AE313" s="165">
        <v>54</v>
      </c>
      <c r="AF313" s="165">
        <v>4</v>
      </c>
    </row>
    <row r="314" spans="1:32" x14ac:dyDescent="0.25">
      <c r="A314" s="236"/>
      <c r="B314" s="235"/>
      <c r="C314" s="236" t="s">
        <v>238</v>
      </c>
      <c r="D314" s="2" t="s">
        <v>993</v>
      </c>
      <c r="E314" s="4"/>
      <c r="F314" s="4"/>
      <c r="G314" s="4"/>
      <c r="H314" s="4"/>
      <c r="I314" s="4"/>
      <c r="J314" s="2"/>
      <c r="K314" s="2"/>
      <c r="L314" s="2"/>
      <c r="M314" s="2"/>
      <c r="N314" s="165"/>
      <c r="O314" s="40"/>
      <c r="P314" s="40"/>
      <c r="Q314" s="165"/>
      <c r="R314" s="165"/>
      <c r="S314" s="165"/>
      <c r="T314" s="165"/>
      <c r="U314" s="40"/>
      <c r="V314" s="40"/>
      <c r="W314" s="165"/>
      <c r="X314" s="165"/>
      <c r="Y314" s="165"/>
      <c r="Z314" s="165"/>
      <c r="AA314" s="40"/>
      <c r="AB314" s="40"/>
      <c r="AC314" s="165"/>
      <c r="AD314" s="165"/>
      <c r="AE314" s="165"/>
      <c r="AF314" s="165"/>
    </row>
    <row r="315" spans="1:32" x14ac:dyDescent="0.25">
      <c r="A315" s="236"/>
      <c r="B315" s="235"/>
      <c r="C315" s="236" t="s">
        <v>250</v>
      </c>
      <c r="D315" s="2" t="s">
        <v>994</v>
      </c>
      <c r="E315" s="4"/>
      <c r="F315" s="4"/>
      <c r="G315" s="4"/>
      <c r="H315" s="4"/>
      <c r="I315" s="4"/>
      <c r="J315" s="2"/>
      <c r="K315" s="2"/>
      <c r="L315" s="2"/>
      <c r="M315" s="2"/>
      <c r="N315" s="165"/>
      <c r="O315" s="40"/>
      <c r="P315" s="40"/>
      <c r="Q315" s="165"/>
      <c r="R315" s="165"/>
      <c r="S315" s="165"/>
      <c r="T315" s="165"/>
      <c r="U315" s="40"/>
      <c r="V315" s="40"/>
      <c r="W315" s="165"/>
      <c r="X315" s="165"/>
      <c r="Y315" s="165"/>
      <c r="Z315" s="165"/>
      <c r="AA315" s="40"/>
      <c r="AB315" s="40"/>
      <c r="AC315" s="165"/>
      <c r="AD315" s="165"/>
      <c r="AE315" s="165"/>
      <c r="AF315" s="165"/>
    </row>
    <row r="316" spans="1:32" x14ac:dyDescent="0.25">
      <c r="A316" s="236"/>
      <c r="B316" s="235"/>
      <c r="C316" s="236" t="s">
        <v>996</v>
      </c>
      <c r="D316" s="2" t="s">
        <v>693</v>
      </c>
      <c r="E316" s="4"/>
      <c r="F316" s="4"/>
      <c r="G316" s="4"/>
      <c r="H316" s="4"/>
      <c r="I316" s="2"/>
      <c r="J316" s="2"/>
      <c r="K316" s="2"/>
      <c r="L316" s="2"/>
      <c r="M316" s="2"/>
      <c r="N316" s="165"/>
      <c r="O316" s="40"/>
      <c r="P316" s="40"/>
      <c r="Q316" s="165"/>
      <c r="R316" s="165"/>
      <c r="S316" s="165"/>
      <c r="T316" s="165"/>
      <c r="U316" s="40"/>
      <c r="V316" s="40"/>
      <c r="W316" s="165"/>
      <c r="X316" s="165"/>
      <c r="Y316" s="165"/>
      <c r="Z316" s="165"/>
      <c r="AA316" s="40"/>
      <c r="AB316" s="40"/>
      <c r="AC316" s="165"/>
      <c r="AD316" s="165"/>
      <c r="AE316" s="165"/>
      <c r="AF316" s="165"/>
    </row>
    <row r="317" spans="1:32" x14ac:dyDescent="0.25">
      <c r="A317" s="236">
        <v>78</v>
      </c>
      <c r="B317" s="235"/>
      <c r="C317" s="237" t="s">
        <v>167</v>
      </c>
      <c r="D317" s="12" t="s">
        <v>698</v>
      </c>
      <c r="E317" s="13" t="s">
        <v>699</v>
      </c>
      <c r="F317" s="13" t="s">
        <v>810</v>
      </c>
      <c r="G317" s="4" t="s">
        <v>811</v>
      </c>
      <c r="H317" s="4" t="s">
        <v>772</v>
      </c>
      <c r="I317" s="4" t="s">
        <v>2267</v>
      </c>
      <c r="J317" s="2" t="s">
        <v>775</v>
      </c>
      <c r="K317" s="2" t="s">
        <v>740</v>
      </c>
      <c r="L317" s="2" t="s">
        <v>38</v>
      </c>
      <c r="M317" s="2"/>
      <c r="N317" s="165" t="s">
        <v>1215</v>
      </c>
      <c r="O317" s="40"/>
      <c r="P317" s="40"/>
      <c r="Q317" s="165" t="s">
        <v>1215</v>
      </c>
      <c r="R317" s="165"/>
      <c r="S317" s="165"/>
      <c r="T317" s="165"/>
      <c r="U317" s="40"/>
      <c r="V317" s="40"/>
      <c r="W317" s="165"/>
      <c r="X317" s="165"/>
      <c r="Y317" s="165"/>
      <c r="Z317" s="165"/>
      <c r="AA317" s="40"/>
      <c r="AB317" s="40"/>
      <c r="AC317" s="165"/>
      <c r="AD317" s="165"/>
      <c r="AE317" s="165">
        <v>28</v>
      </c>
      <c r="AF317" s="165">
        <v>3</v>
      </c>
    </row>
    <row r="318" spans="1:32" x14ac:dyDescent="0.25">
      <c r="A318" s="236"/>
      <c r="B318" s="235"/>
      <c r="C318" s="236" t="s">
        <v>139</v>
      </c>
      <c r="D318" s="2" t="s">
        <v>997</v>
      </c>
      <c r="E318" s="4"/>
      <c r="F318" s="4"/>
      <c r="G318" s="4"/>
      <c r="H318" s="4"/>
      <c r="I318" s="4"/>
      <c r="J318" s="2"/>
      <c r="K318" s="2"/>
      <c r="L318" s="2"/>
      <c r="M318" s="2"/>
      <c r="N318" s="165"/>
      <c r="O318" s="40"/>
      <c r="P318" s="40"/>
      <c r="Q318" s="165"/>
      <c r="R318" s="165"/>
      <c r="S318" s="165"/>
      <c r="T318" s="165"/>
      <c r="U318" s="40"/>
      <c r="V318" s="40"/>
      <c r="W318" s="165"/>
      <c r="X318" s="165" t="s">
        <v>1215</v>
      </c>
      <c r="Y318" s="165"/>
      <c r="Z318" s="165"/>
      <c r="AA318" s="40"/>
      <c r="AB318" s="40"/>
      <c r="AC318" s="165">
        <v>3</v>
      </c>
      <c r="AD318" s="165"/>
      <c r="AE318" s="165"/>
      <c r="AF318" s="165"/>
    </row>
    <row r="319" spans="1:32" x14ac:dyDescent="0.25">
      <c r="A319" s="236"/>
      <c r="B319" s="235"/>
      <c r="C319" s="236" t="s">
        <v>139</v>
      </c>
      <c r="D319" s="2" t="s">
        <v>998</v>
      </c>
      <c r="E319" s="4"/>
      <c r="F319" s="4"/>
      <c r="G319" s="4"/>
      <c r="H319" s="4"/>
      <c r="I319" s="2"/>
      <c r="J319" s="2"/>
      <c r="K319" s="2"/>
      <c r="L319" s="2"/>
      <c r="M319" s="2"/>
      <c r="N319" s="165"/>
      <c r="O319" s="40"/>
      <c r="P319" s="40"/>
      <c r="Q319" s="165"/>
      <c r="R319" s="165"/>
      <c r="S319" s="165"/>
      <c r="T319" s="165"/>
      <c r="U319" s="40"/>
      <c r="V319" s="40"/>
      <c r="W319" s="165"/>
      <c r="X319" s="165"/>
      <c r="Y319" s="165"/>
      <c r="Z319" s="165"/>
      <c r="AA319" s="40"/>
      <c r="AB319" s="40"/>
      <c r="AC319" s="165"/>
      <c r="AD319" s="165"/>
      <c r="AE319" s="165"/>
      <c r="AF319" s="165"/>
    </row>
    <row r="320" spans="1:32" x14ac:dyDescent="0.25">
      <c r="A320" s="236">
        <v>79</v>
      </c>
      <c r="B320" s="235"/>
      <c r="C320" s="237" t="s">
        <v>167</v>
      </c>
      <c r="D320" s="12" t="s">
        <v>741</v>
      </c>
      <c r="E320" s="13" t="s">
        <v>702</v>
      </c>
      <c r="F320" s="13" t="s">
        <v>812</v>
      </c>
      <c r="G320" s="4" t="s">
        <v>813</v>
      </c>
      <c r="H320" s="4" t="s">
        <v>772</v>
      </c>
      <c r="I320" s="4" t="s">
        <v>2267</v>
      </c>
      <c r="J320" s="2" t="s">
        <v>775</v>
      </c>
      <c r="K320" s="2" t="s">
        <v>742</v>
      </c>
      <c r="L320" s="2" t="s">
        <v>743</v>
      </c>
      <c r="M320" s="2"/>
      <c r="N320" s="165" t="s">
        <v>1215</v>
      </c>
      <c r="O320" s="40"/>
      <c r="P320" s="40"/>
      <c r="Q320" s="165" t="s">
        <v>1215</v>
      </c>
      <c r="R320" s="165"/>
      <c r="S320" s="165"/>
      <c r="T320" s="165"/>
      <c r="U320" s="40"/>
      <c r="V320" s="40"/>
      <c r="W320" s="165"/>
      <c r="X320" s="165" t="s">
        <v>1215</v>
      </c>
      <c r="Y320" s="165"/>
      <c r="Z320" s="165"/>
      <c r="AA320" s="40"/>
      <c r="AB320" s="40"/>
      <c r="AC320" s="165">
        <v>4</v>
      </c>
      <c r="AD320" s="165"/>
      <c r="AE320" s="165">
        <v>28</v>
      </c>
      <c r="AF320" s="165">
        <v>3</v>
      </c>
    </row>
    <row r="321" spans="1:32" x14ac:dyDescent="0.25">
      <c r="A321" s="236"/>
      <c r="B321" s="235"/>
      <c r="C321" s="236" t="s">
        <v>213</v>
      </c>
      <c r="D321" s="2" t="s">
        <v>999</v>
      </c>
      <c r="E321" s="13"/>
      <c r="F321" s="13"/>
      <c r="G321" s="4"/>
      <c r="H321" s="4"/>
      <c r="I321" s="4"/>
      <c r="J321" s="2"/>
      <c r="K321" s="2"/>
      <c r="L321" s="2"/>
      <c r="M321" s="2"/>
      <c r="N321" s="165"/>
      <c r="O321" s="40"/>
      <c r="P321" s="40"/>
      <c r="Q321" s="165"/>
      <c r="R321" s="165"/>
      <c r="S321" s="165"/>
      <c r="T321" s="165"/>
      <c r="U321" s="40"/>
      <c r="V321" s="40"/>
      <c r="W321" s="165"/>
      <c r="X321" s="165"/>
      <c r="Y321" s="165"/>
      <c r="Z321" s="165"/>
      <c r="AA321" s="40"/>
      <c r="AB321" s="40"/>
      <c r="AC321" s="165"/>
      <c r="AD321" s="165"/>
      <c r="AE321" s="165"/>
      <c r="AF321" s="165"/>
    </row>
    <row r="322" spans="1:32" x14ac:dyDescent="0.25">
      <c r="A322" s="236"/>
      <c r="B322" s="235"/>
      <c r="C322" s="236" t="s">
        <v>139</v>
      </c>
      <c r="D322" s="2" t="s">
        <v>1000</v>
      </c>
      <c r="E322" s="13"/>
      <c r="F322" s="13"/>
      <c r="G322" s="4"/>
      <c r="H322" s="4"/>
      <c r="I322" s="4"/>
      <c r="J322" s="2"/>
      <c r="K322" s="2"/>
      <c r="L322" s="2"/>
      <c r="M322" s="2"/>
      <c r="N322" s="165"/>
      <c r="O322" s="40"/>
      <c r="P322" s="40"/>
      <c r="Q322" s="165"/>
      <c r="R322" s="165"/>
      <c r="S322" s="165"/>
      <c r="T322" s="165"/>
      <c r="U322" s="40"/>
      <c r="V322" s="40"/>
      <c r="W322" s="165"/>
      <c r="X322" s="165"/>
      <c r="Y322" s="165"/>
      <c r="Z322" s="165"/>
      <c r="AA322" s="40"/>
      <c r="AB322" s="40"/>
      <c r="AC322" s="165"/>
      <c r="AD322" s="165"/>
      <c r="AE322" s="165"/>
      <c r="AF322" s="165"/>
    </row>
    <row r="323" spans="1:32" x14ac:dyDescent="0.25">
      <c r="A323" s="236"/>
      <c r="B323" s="235"/>
      <c r="C323" s="236" t="s">
        <v>139</v>
      </c>
      <c r="D323" s="2" t="s">
        <v>1001</v>
      </c>
      <c r="E323" s="4"/>
      <c r="F323" s="4"/>
      <c r="G323" s="4"/>
      <c r="H323" s="4"/>
      <c r="I323" s="2"/>
      <c r="J323" s="2"/>
      <c r="K323" s="2"/>
      <c r="L323" s="2"/>
      <c r="M323" s="2"/>
      <c r="N323" s="165"/>
      <c r="O323" s="40"/>
      <c r="P323" s="40"/>
      <c r="Q323" s="165"/>
      <c r="R323" s="165"/>
      <c r="S323" s="165"/>
      <c r="T323" s="165"/>
      <c r="U323" s="40"/>
      <c r="V323" s="40"/>
      <c r="W323" s="165"/>
      <c r="X323" s="165"/>
      <c r="Y323" s="165"/>
      <c r="Z323" s="165"/>
      <c r="AA323" s="40"/>
      <c r="AB323" s="40"/>
      <c r="AC323" s="165"/>
      <c r="AD323" s="165"/>
      <c r="AE323" s="165"/>
      <c r="AF323" s="165"/>
    </row>
    <row r="324" spans="1:32" x14ac:dyDescent="0.25">
      <c r="A324" s="236">
        <v>80</v>
      </c>
      <c r="B324" s="235"/>
      <c r="C324" s="237" t="s">
        <v>167</v>
      </c>
      <c r="D324" s="12" t="s">
        <v>703</v>
      </c>
      <c r="E324" s="13" t="s">
        <v>704</v>
      </c>
      <c r="F324" s="13" t="s">
        <v>814</v>
      </c>
      <c r="G324" s="13" t="s">
        <v>771</v>
      </c>
      <c r="H324" s="4" t="s">
        <v>772</v>
      </c>
      <c r="I324" s="4" t="s">
        <v>2267</v>
      </c>
      <c r="J324" s="2" t="s">
        <v>775</v>
      </c>
      <c r="K324" s="2" t="s">
        <v>744</v>
      </c>
      <c r="L324" s="2" t="s">
        <v>745</v>
      </c>
      <c r="M324" s="2"/>
      <c r="N324" s="165" t="s">
        <v>1215</v>
      </c>
      <c r="O324" s="40"/>
      <c r="P324" s="40"/>
      <c r="Q324" s="165" t="s">
        <v>1215</v>
      </c>
      <c r="R324" s="165"/>
      <c r="S324" s="165"/>
      <c r="T324" s="165"/>
      <c r="U324" s="40"/>
      <c r="V324" s="40"/>
      <c r="W324" s="165"/>
      <c r="X324" s="165" t="s">
        <v>1215</v>
      </c>
      <c r="Y324" s="165"/>
      <c r="Z324" s="165"/>
      <c r="AA324" s="40"/>
      <c r="AB324" s="40"/>
      <c r="AC324" s="165">
        <v>3</v>
      </c>
      <c r="AD324" s="165"/>
      <c r="AE324" s="165">
        <v>28</v>
      </c>
      <c r="AF324" s="165">
        <v>4</v>
      </c>
    </row>
    <row r="325" spans="1:32" x14ac:dyDescent="0.25">
      <c r="A325" s="236"/>
      <c r="B325" s="235"/>
      <c r="C325" s="236" t="s">
        <v>137</v>
      </c>
      <c r="D325" s="2" t="s">
        <v>1002</v>
      </c>
      <c r="E325" s="4"/>
      <c r="F325" s="4"/>
      <c r="G325" s="4"/>
      <c r="H325" s="4"/>
      <c r="I325" s="4"/>
      <c r="J325" s="2"/>
      <c r="K325" s="2"/>
      <c r="L325" s="2"/>
      <c r="M325" s="2"/>
      <c r="N325" s="165"/>
      <c r="O325" s="40"/>
      <c r="P325" s="40"/>
      <c r="Q325" s="165"/>
      <c r="R325" s="165"/>
      <c r="S325" s="165"/>
      <c r="T325" s="165"/>
      <c r="U325" s="40"/>
      <c r="V325" s="40"/>
      <c r="W325" s="165"/>
      <c r="X325" s="165"/>
      <c r="Y325" s="165"/>
      <c r="Z325" s="165"/>
      <c r="AA325" s="40"/>
      <c r="AB325" s="40"/>
      <c r="AC325" s="165"/>
      <c r="AD325" s="165"/>
      <c r="AE325" s="165"/>
      <c r="AF325" s="165"/>
    </row>
    <row r="326" spans="1:32" x14ac:dyDescent="0.25">
      <c r="A326" s="236"/>
      <c r="B326" s="235"/>
      <c r="C326" s="236" t="s">
        <v>139</v>
      </c>
      <c r="D326" s="2" t="s">
        <v>1003</v>
      </c>
      <c r="E326" s="4"/>
      <c r="F326" s="4"/>
      <c r="G326" s="4"/>
      <c r="H326" s="4"/>
      <c r="I326" s="4"/>
      <c r="J326" s="2"/>
      <c r="K326" s="2"/>
      <c r="L326" s="2"/>
      <c r="M326" s="2"/>
      <c r="N326" s="165"/>
      <c r="O326" s="40"/>
      <c r="P326" s="40"/>
      <c r="Q326" s="165"/>
      <c r="R326" s="165"/>
      <c r="S326" s="165"/>
      <c r="T326" s="165"/>
      <c r="U326" s="40"/>
      <c r="V326" s="40"/>
      <c r="W326" s="165"/>
      <c r="X326" s="165"/>
      <c r="Y326" s="165"/>
      <c r="Z326" s="165"/>
      <c r="AA326" s="40"/>
      <c r="AB326" s="40"/>
      <c r="AC326" s="165"/>
      <c r="AD326" s="165"/>
      <c r="AE326" s="165"/>
      <c r="AF326" s="165"/>
    </row>
    <row r="327" spans="1:32" x14ac:dyDescent="0.25">
      <c r="A327" s="236">
        <v>81</v>
      </c>
      <c r="B327" s="235"/>
      <c r="C327" s="237" t="s">
        <v>167</v>
      </c>
      <c r="D327" s="12" t="s">
        <v>719</v>
      </c>
      <c r="E327" s="4" t="s">
        <v>912</v>
      </c>
      <c r="F327" s="13" t="s">
        <v>815</v>
      </c>
      <c r="G327" s="13" t="s">
        <v>816</v>
      </c>
      <c r="H327" s="13" t="s">
        <v>772</v>
      </c>
      <c r="I327" s="2"/>
      <c r="J327" s="12" t="s">
        <v>775</v>
      </c>
      <c r="K327" s="2" t="s">
        <v>742</v>
      </c>
      <c r="L327" s="2" t="s">
        <v>746</v>
      </c>
      <c r="M327" s="2"/>
      <c r="N327" s="165" t="s">
        <v>1215</v>
      </c>
      <c r="O327" s="40"/>
      <c r="P327" s="40"/>
      <c r="Q327" s="165" t="s">
        <v>1215</v>
      </c>
      <c r="R327" s="165"/>
      <c r="S327" s="165"/>
      <c r="T327" s="165"/>
      <c r="U327" s="40"/>
      <c r="V327" s="40"/>
      <c r="W327" s="165"/>
      <c r="X327" s="165" t="s">
        <v>1215</v>
      </c>
      <c r="Y327" s="165"/>
      <c r="Z327" s="165"/>
      <c r="AA327" s="40"/>
      <c r="AB327" s="40"/>
      <c r="AC327" s="165">
        <v>4</v>
      </c>
      <c r="AD327" s="165"/>
      <c r="AE327" s="165">
        <v>67</v>
      </c>
      <c r="AF327" s="165">
        <v>6</v>
      </c>
    </row>
    <row r="328" spans="1:32" x14ac:dyDescent="0.25">
      <c r="A328" s="236"/>
      <c r="B328" s="235"/>
      <c r="C328" s="236" t="s">
        <v>914</v>
      </c>
      <c r="D328" s="2" t="s">
        <v>952</v>
      </c>
      <c r="E328" s="4"/>
      <c r="F328" s="4"/>
      <c r="G328" s="4"/>
      <c r="H328" s="4"/>
      <c r="I328" s="2"/>
      <c r="J328" s="4"/>
      <c r="K328" s="2"/>
      <c r="L328" s="2"/>
      <c r="M328" s="2"/>
      <c r="N328" s="165"/>
      <c r="O328" s="40"/>
      <c r="P328" s="40"/>
      <c r="Q328" s="165"/>
      <c r="R328" s="165"/>
      <c r="S328" s="165"/>
      <c r="T328" s="165"/>
      <c r="U328" s="40"/>
      <c r="V328" s="40"/>
      <c r="W328" s="165"/>
      <c r="X328" s="165"/>
      <c r="Y328" s="165"/>
      <c r="Z328" s="165"/>
      <c r="AA328" s="40"/>
      <c r="AB328" s="40"/>
      <c r="AC328" s="165"/>
      <c r="AD328" s="165"/>
      <c r="AE328" s="165"/>
      <c r="AF328" s="165"/>
    </row>
    <row r="329" spans="1:32" x14ac:dyDescent="0.25">
      <c r="A329" s="236"/>
      <c r="B329" s="235"/>
      <c r="C329" s="236" t="s">
        <v>139</v>
      </c>
      <c r="D329" s="2" t="s">
        <v>953</v>
      </c>
      <c r="E329" s="4"/>
      <c r="F329" s="4"/>
      <c r="G329" s="4"/>
      <c r="H329" s="4"/>
      <c r="I329" s="2"/>
      <c r="J329" s="4"/>
      <c r="K329" s="2"/>
      <c r="L329" s="2"/>
      <c r="M329" s="2"/>
      <c r="N329" s="165"/>
      <c r="O329" s="40"/>
      <c r="P329" s="40"/>
      <c r="Q329" s="165"/>
      <c r="R329" s="165"/>
      <c r="S329" s="165"/>
      <c r="T329" s="165"/>
      <c r="U329" s="40"/>
      <c r="V329" s="40"/>
      <c r="W329" s="165"/>
      <c r="X329" s="165"/>
      <c r="Y329" s="165"/>
      <c r="Z329" s="165"/>
      <c r="AA329" s="40"/>
      <c r="AB329" s="40"/>
      <c r="AC329" s="165"/>
      <c r="AD329" s="165"/>
      <c r="AE329" s="165"/>
      <c r="AF329" s="165"/>
    </row>
    <row r="330" spans="1:32" x14ac:dyDescent="0.25">
      <c r="A330" s="236"/>
      <c r="B330" s="235"/>
      <c r="C330" s="236" t="s">
        <v>139</v>
      </c>
      <c r="D330" s="2" t="s">
        <v>954</v>
      </c>
      <c r="E330" s="4"/>
      <c r="F330" s="4"/>
      <c r="G330" s="4"/>
      <c r="H330" s="4"/>
      <c r="I330" s="2"/>
      <c r="J330" s="4"/>
      <c r="K330" s="2"/>
      <c r="L330" s="2"/>
      <c r="M330" s="2"/>
      <c r="N330" s="165"/>
      <c r="O330" s="40"/>
      <c r="P330" s="40"/>
      <c r="Q330" s="165"/>
      <c r="R330" s="165"/>
      <c r="S330" s="165"/>
      <c r="T330" s="165"/>
      <c r="U330" s="40"/>
      <c r="V330" s="40"/>
      <c r="W330" s="165"/>
      <c r="X330" s="165"/>
      <c r="Y330" s="165"/>
      <c r="Z330" s="165"/>
      <c r="AA330" s="40"/>
      <c r="AB330" s="40"/>
      <c r="AC330" s="165"/>
      <c r="AD330" s="165"/>
      <c r="AE330" s="165"/>
      <c r="AF330" s="165"/>
    </row>
    <row r="331" spans="1:32" x14ac:dyDescent="0.25">
      <c r="A331" s="236">
        <v>82</v>
      </c>
      <c r="B331" s="235"/>
      <c r="C331" s="237" t="s">
        <v>438</v>
      </c>
      <c r="D331" s="12" t="s">
        <v>747</v>
      </c>
      <c r="E331" s="13" t="s">
        <v>951</v>
      </c>
      <c r="F331" s="13" t="s">
        <v>817</v>
      </c>
      <c r="G331" s="13" t="s">
        <v>813</v>
      </c>
      <c r="H331" s="13" t="s">
        <v>772</v>
      </c>
      <c r="I331" s="2"/>
      <c r="J331" s="12" t="s">
        <v>172</v>
      </c>
      <c r="K331" s="2" t="s">
        <v>748</v>
      </c>
      <c r="L331" s="2" t="s">
        <v>749</v>
      </c>
      <c r="M331" s="2"/>
      <c r="N331" s="165" t="s">
        <v>1215</v>
      </c>
      <c r="O331" s="40"/>
      <c r="P331" s="40"/>
      <c r="Q331" s="165" t="s">
        <v>1215</v>
      </c>
      <c r="R331" s="165"/>
      <c r="S331" s="165"/>
      <c r="T331" s="165"/>
      <c r="U331" s="40"/>
      <c r="V331" s="40"/>
      <c r="W331" s="165"/>
      <c r="X331" s="165"/>
      <c r="Y331" s="165"/>
      <c r="Z331" s="165" t="s">
        <v>1215</v>
      </c>
      <c r="AA331" s="40"/>
      <c r="AB331" s="40"/>
      <c r="AC331" s="165">
        <v>4</v>
      </c>
      <c r="AD331" s="165"/>
      <c r="AE331" s="165">
        <v>67</v>
      </c>
      <c r="AF331" s="165">
        <v>6</v>
      </c>
    </row>
    <row r="332" spans="1:32" x14ac:dyDescent="0.25">
      <c r="A332" s="236"/>
      <c r="B332" s="235"/>
      <c r="C332" s="236" t="s">
        <v>137</v>
      </c>
      <c r="D332" s="2" t="s">
        <v>948</v>
      </c>
      <c r="E332" s="4"/>
      <c r="F332" s="4"/>
      <c r="G332" s="4"/>
      <c r="H332" s="4"/>
      <c r="I332" s="2"/>
      <c r="J332" s="2"/>
      <c r="K332" s="2"/>
      <c r="L332" s="2"/>
      <c r="M332" s="2"/>
      <c r="N332" s="165"/>
      <c r="O332" s="40"/>
      <c r="P332" s="40"/>
      <c r="Q332" s="165"/>
      <c r="R332" s="165"/>
      <c r="S332" s="165"/>
      <c r="T332" s="165"/>
      <c r="U332" s="40"/>
      <c r="V332" s="40"/>
      <c r="W332" s="165"/>
      <c r="X332" s="165"/>
      <c r="Y332" s="165"/>
      <c r="Z332" s="165"/>
      <c r="AA332" s="40"/>
      <c r="AB332" s="40"/>
      <c r="AC332" s="165"/>
      <c r="AD332" s="165"/>
      <c r="AE332" s="165"/>
      <c r="AF332" s="165"/>
    </row>
    <row r="333" spans="1:32" x14ac:dyDescent="0.25">
      <c r="A333" s="236"/>
      <c r="B333" s="235"/>
      <c r="C333" s="236" t="s">
        <v>139</v>
      </c>
      <c r="D333" s="2" t="s">
        <v>949</v>
      </c>
      <c r="E333" s="4"/>
      <c r="F333" s="4"/>
      <c r="G333" s="4"/>
      <c r="H333" s="4"/>
      <c r="I333" s="2"/>
      <c r="J333" s="2"/>
      <c r="K333" s="2"/>
      <c r="L333" s="2"/>
      <c r="M333" s="2"/>
      <c r="N333" s="165"/>
      <c r="O333" s="40"/>
      <c r="P333" s="40"/>
      <c r="Q333" s="165"/>
      <c r="R333" s="165"/>
      <c r="S333" s="165"/>
      <c r="T333" s="165"/>
      <c r="U333" s="40"/>
      <c r="V333" s="40"/>
      <c r="W333" s="165"/>
      <c r="X333" s="165"/>
      <c r="Y333" s="165"/>
      <c r="Z333" s="165"/>
      <c r="AA333" s="40"/>
      <c r="AB333" s="40"/>
      <c r="AC333" s="165"/>
      <c r="AD333" s="165"/>
      <c r="AE333" s="165"/>
      <c r="AF333" s="165"/>
    </row>
    <row r="334" spans="1:32" x14ac:dyDescent="0.25">
      <c r="A334" s="236"/>
      <c r="B334" s="235"/>
      <c r="C334" s="236" t="s">
        <v>139</v>
      </c>
      <c r="D334" s="2" t="s">
        <v>950</v>
      </c>
      <c r="E334" s="4"/>
      <c r="F334" s="4"/>
      <c r="G334" s="4"/>
      <c r="H334" s="4"/>
      <c r="I334" s="2"/>
      <c r="J334" s="2"/>
      <c r="K334" s="2"/>
      <c r="L334" s="2"/>
      <c r="M334" s="2"/>
      <c r="N334" s="165"/>
      <c r="O334" s="40"/>
      <c r="P334" s="40"/>
      <c r="Q334" s="165"/>
      <c r="R334" s="165"/>
      <c r="S334" s="165"/>
      <c r="T334" s="165"/>
      <c r="U334" s="40"/>
      <c r="V334" s="40"/>
      <c r="W334" s="165"/>
      <c r="X334" s="165"/>
      <c r="Y334" s="165"/>
      <c r="Z334" s="165"/>
      <c r="AA334" s="40"/>
      <c r="AB334" s="40"/>
      <c r="AC334" s="165"/>
      <c r="AD334" s="165"/>
      <c r="AE334" s="165"/>
      <c r="AF334" s="165"/>
    </row>
    <row r="335" spans="1:32" x14ac:dyDescent="0.25">
      <c r="A335" s="236">
        <v>83</v>
      </c>
      <c r="B335" s="235"/>
      <c r="C335" s="237" t="s">
        <v>446</v>
      </c>
      <c r="D335" s="12" t="s">
        <v>750</v>
      </c>
      <c r="E335" s="13"/>
      <c r="F335" s="13" t="s">
        <v>818</v>
      </c>
      <c r="G335" s="4" t="s">
        <v>819</v>
      </c>
      <c r="H335" s="4" t="s">
        <v>772</v>
      </c>
      <c r="I335" s="2"/>
      <c r="J335" s="2" t="s">
        <v>61</v>
      </c>
      <c r="K335" s="2" t="s">
        <v>595</v>
      </c>
      <c r="L335" s="2"/>
      <c r="M335" s="2" t="s">
        <v>349</v>
      </c>
      <c r="N335" s="165" t="s">
        <v>1215</v>
      </c>
      <c r="O335" s="40"/>
      <c r="P335" s="40"/>
      <c r="Q335" s="165" t="s">
        <v>1215</v>
      </c>
      <c r="R335" s="165"/>
      <c r="S335" s="165"/>
      <c r="T335" s="165"/>
      <c r="U335" s="40"/>
      <c r="V335" s="40"/>
      <c r="W335" s="165"/>
      <c r="X335" s="165" t="s">
        <v>1215</v>
      </c>
      <c r="Y335" s="165"/>
      <c r="Z335" s="165"/>
      <c r="AA335" s="40"/>
      <c r="AB335" s="40"/>
      <c r="AC335" s="165">
        <v>6</v>
      </c>
      <c r="AD335" s="165"/>
      <c r="AE335" s="165">
        <v>67</v>
      </c>
      <c r="AF335" s="165">
        <v>4</v>
      </c>
    </row>
    <row r="336" spans="1:32" x14ac:dyDescent="0.25">
      <c r="A336" s="236"/>
      <c r="B336" s="235"/>
      <c r="C336" s="236" t="s">
        <v>985</v>
      </c>
      <c r="D336" s="2" t="s">
        <v>1029</v>
      </c>
      <c r="E336" s="13"/>
      <c r="F336" s="13"/>
      <c r="G336" s="4"/>
      <c r="H336" s="4"/>
      <c r="I336" s="2"/>
      <c r="J336" s="2"/>
      <c r="K336" s="2"/>
      <c r="L336" s="2"/>
      <c r="M336" s="2"/>
      <c r="N336" s="165"/>
      <c r="O336" s="40"/>
      <c r="P336" s="40"/>
      <c r="Q336" s="165"/>
      <c r="R336" s="165"/>
      <c r="S336" s="165"/>
      <c r="T336" s="165"/>
      <c r="U336" s="40"/>
      <c r="V336" s="40"/>
      <c r="W336" s="165"/>
      <c r="X336" s="165"/>
      <c r="Y336" s="165"/>
      <c r="Z336" s="165"/>
      <c r="AA336" s="40"/>
      <c r="AB336" s="40"/>
      <c r="AC336" s="165"/>
      <c r="AD336" s="165"/>
      <c r="AE336" s="165"/>
      <c r="AF336" s="165"/>
    </row>
    <row r="337" spans="1:32" x14ac:dyDescent="0.25">
      <c r="A337" s="236"/>
      <c r="B337" s="235"/>
      <c r="C337" s="236" t="s">
        <v>145</v>
      </c>
      <c r="D337" s="2" t="s">
        <v>599</v>
      </c>
      <c r="E337" s="13"/>
      <c r="F337" s="13"/>
      <c r="G337" s="4"/>
      <c r="H337" s="4"/>
      <c r="I337" s="2"/>
      <c r="J337" s="2"/>
      <c r="K337" s="2"/>
      <c r="L337" s="2"/>
      <c r="M337" s="2"/>
      <c r="N337" s="165"/>
      <c r="O337" s="40"/>
      <c r="P337" s="40"/>
      <c r="Q337" s="165"/>
      <c r="R337" s="165"/>
      <c r="S337" s="165"/>
      <c r="T337" s="165"/>
      <c r="U337" s="40"/>
      <c r="V337" s="40"/>
      <c r="W337" s="165"/>
      <c r="X337" s="165"/>
      <c r="Y337" s="165"/>
      <c r="Z337" s="165"/>
      <c r="AA337" s="40"/>
      <c r="AB337" s="40"/>
      <c r="AC337" s="165"/>
      <c r="AD337" s="165"/>
      <c r="AE337" s="165"/>
      <c r="AF337" s="165"/>
    </row>
    <row r="338" spans="1:32" x14ac:dyDescent="0.25">
      <c r="A338" s="236"/>
      <c r="B338" s="235"/>
      <c r="C338" s="236" t="s">
        <v>137</v>
      </c>
      <c r="D338" s="2" t="s">
        <v>1030</v>
      </c>
      <c r="E338" s="13"/>
      <c r="F338" s="13"/>
      <c r="G338" s="4"/>
      <c r="H338" s="4"/>
      <c r="I338" s="2"/>
      <c r="J338" s="2"/>
      <c r="K338" s="2"/>
      <c r="L338" s="2"/>
      <c r="M338" s="2"/>
      <c r="N338" s="165"/>
      <c r="O338" s="40"/>
      <c r="P338" s="40"/>
      <c r="Q338" s="165"/>
      <c r="R338" s="165"/>
      <c r="S338" s="165"/>
      <c r="T338" s="165"/>
      <c r="U338" s="40"/>
      <c r="V338" s="40"/>
      <c r="W338" s="165"/>
      <c r="X338" s="165"/>
      <c r="Y338" s="165"/>
      <c r="Z338" s="165"/>
      <c r="AA338" s="40"/>
      <c r="AB338" s="40"/>
      <c r="AC338" s="165"/>
      <c r="AD338" s="165"/>
      <c r="AE338" s="165"/>
      <c r="AF338" s="165"/>
    </row>
    <row r="339" spans="1:32" x14ac:dyDescent="0.25">
      <c r="A339" s="236"/>
      <c r="B339" s="235"/>
      <c r="C339" s="236" t="s">
        <v>139</v>
      </c>
      <c r="D339" s="2" t="s">
        <v>1031</v>
      </c>
      <c r="E339" s="13"/>
      <c r="F339" s="13"/>
      <c r="G339" s="4"/>
      <c r="H339" s="4"/>
      <c r="I339" s="2"/>
      <c r="J339" s="2"/>
      <c r="K339" s="2"/>
      <c r="L339" s="2"/>
      <c r="M339" s="2"/>
      <c r="N339" s="165"/>
      <c r="O339" s="40"/>
      <c r="P339" s="40"/>
      <c r="Q339" s="165"/>
      <c r="R339" s="165"/>
      <c r="S339" s="165"/>
      <c r="T339" s="165"/>
      <c r="U339" s="40"/>
      <c r="V339" s="40"/>
      <c r="W339" s="165"/>
      <c r="X339" s="165"/>
      <c r="Y339" s="165"/>
      <c r="Z339" s="165"/>
      <c r="AA339" s="40"/>
      <c r="AB339" s="40"/>
      <c r="AC339" s="165"/>
      <c r="AD339" s="165"/>
      <c r="AE339" s="165"/>
      <c r="AF339" s="165"/>
    </row>
    <row r="340" spans="1:32" x14ac:dyDescent="0.25">
      <c r="A340" s="236"/>
      <c r="B340" s="235"/>
      <c r="C340" s="236" t="s">
        <v>139</v>
      </c>
      <c r="D340" s="2" t="s">
        <v>1032</v>
      </c>
      <c r="E340" s="4"/>
      <c r="F340" s="4"/>
      <c r="G340" s="4"/>
      <c r="H340" s="4"/>
      <c r="I340" s="2"/>
      <c r="J340" s="2"/>
      <c r="K340" s="2"/>
      <c r="L340" s="2"/>
      <c r="M340" s="2"/>
      <c r="N340" s="165"/>
      <c r="O340" s="40"/>
      <c r="P340" s="40"/>
      <c r="Q340" s="165"/>
      <c r="R340" s="165"/>
      <c r="S340" s="165"/>
      <c r="T340" s="165"/>
      <c r="U340" s="40"/>
      <c r="V340" s="40"/>
      <c r="W340" s="165"/>
      <c r="X340" s="165"/>
      <c r="Y340" s="165"/>
      <c r="Z340" s="165"/>
      <c r="AA340" s="40"/>
      <c r="AB340" s="40"/>
      <c r="AC340" s="165"/>
      <c r="AD340" s="165"/>
      <c r="AE340" s="165"/>
      <c r="AF340" s="165"/>
    </row>
    <row r="341" spans="1:32" x14ac:dyDescent="0.25">
      <c r="A341" s="236">
        <v>84</v>
      </c>
      <c r="B341" s="235"/>
      <c r="C341" s="237" t="s">
        <v>167</v>
      </c>
      <c r="D341" s="12" t="s">
        <v>7</v>
      </c>
      <c r="E341" s="13" t="s">
        <v>946</v>
      </c>
      <c r="F341" s="13" t="s">
        <v>820</v>
      </c>
      <c r="G341" s="13" t="s">
        <v>947</v>
      </c>
      <c r="H341" s="13" t="s">
        <v>851</v>
      </c>
      <c r="I341" s="4"/>
      <c r="J341" s="2" t="s">
        <v>775</v>
      </c>
      <c r="K341" s="2" t="s">
        <v>617</v>
      </c>
      <c r="L341" s="2"/>
      <c r="M341" s="2" t="s">
        <v>349</v>
      </c>
      <c r="N341" s="165" t="s">
        <v>1215</v>
      </c>
      <c r="O341" s="40"/>
      <c r="P341" s="40"/>
      <c r="Q341" s="165" t="s">
        <v>1215</v>
      </c>
      <c r="R341" s="165"/>
      <c r="S341" s="165"/>
      <c r="T341" s="165"/>
      <c r="U341" s="40"/>
      <c r="V341" s="40"/>
      <c r="W341" s="165"/>
      <c r="X341" s="165" t="s">
        <v>1215</v>
      </c>
      <c r="Y341" s="165"/>
      <c r="Z341" s="165"/>
      <c r="AA341" s="40"/>
      <c r="AB341" s="40"/>
      <c r="AC341" s="165">
        <v>1</v>
      </c>
      <c r="AD341" s="165"/>
      <c r="AE341" s="165">
        <v>67</v>
      </c>
      <c r="AF341" s="165">
        <v>6</v>
      </c>
    </row>
    <row r="342" spans="1:32" x14ac:dyDescent="0.25">
      <c r="A342" s="236">
        <v>85</v>
      </c>
      <c r="B342" s="235"/>
      <c r="C342" s="237" t="s">
        <v>167</v>
      </c>
      <c r="D342" s="12" t="s">
        <v>751</v>
      </c>
      <c r="E342" s="13" t="s">
        <v>943</v>
      </c>
      <c r="F342" s="13" t="s">
        <v>823</v>
      </c>
      <c r="G342" s="13" t="s">
        <v>806</v>
      </c>
      <c r="H342" s="4" t="s">
        <v>772</v>
      </c>
      <c r="I342" s="4"/>
      <c r="J342" s="2" t="s">
        <v>775</v>
      </c>
      <c r="K342" s="2" t="s">
        <v>737</v>
      </c>
      <c r="L342" s="2" t="s">
        <v>752</v>
      </c>
      <c r="M342" s="2"/>
      <c r="N342" s="165" t="s">
        <v>1215</v>
      </c>
      <c r="O342" s="40"/>
      <c r="P342" s="40"/>
      <c r="Q342" s="165" t="s">
        <v>1215</v>
      </c>
      <c r="R342" s="165"/>
      <c r="S342" s="165"/>
      <c r="T342" s="165"/>
      <c r="U342" s="40"/>
      <c r="V342" s="40"/>
      <c r="W342" s="165"/>
      <c r="X342" s="165" t="s">
        <v>1215</v>
      </c>
      <c r="Y342" s="165"/>
      <c r="Z342" s="165"/>
      <c r="AA342" s="40"/>
      <c r="AB342" s="40"/>
      <c r="AC342" s="165">
        <v>3</v>
      </c>
      <c r="AD342" s="165"/>
      <c r="AE342" s="165">
        <v>67</v>
      </c>
      <c r="AF342" s="165">
        <v>2</v>
      </c>
    </row>
    <row r="343" spans="1:32" x14ac:dyDescent="0.25">
      <c r="A343" s="236"/>
      <c r="B343" s="235"/>
      <c r="C343" s="236" t="s">
        <v>137</v>
      </c>
      <c r="D343" s="2" t="s">
        <v>944</v>
      </c>
      <c r="E343" s="4"/>
      <c r="F343" s="4"/>
      <c r="G343" s="4"/>
      <c r="H343" s="4"/>
      <c r="I343" s="4"/>
      <c r="J343" s="2"/>
      <c r="K343" s="2"/>
      <c r="L343" s="2"/>
      <c r="M343" s="2"/>
      <c r="N343" s="165"/>
      <c r="O343" s="40"/>
      <c r="P343" s="40"/>
      <c r="Q343" s="165"/>
      <c r="R343" s="165"/>
      <c r="S343" s="165"/>
      <c r="T343" s="165"/>
      <c r="U343" s="40"/>
      <c r="V343" s="40"/>
      <c r="W343" s="165"/>
      <c r="X343" s="165"/>
      <c r="Y343" s="165"/>
      <c r="Z343" s="165"/>
      <c r="AA343" s="40"/>
      <c r="AB343" s="40"/>
      <c r="AC343" s="165"/>
      <c r="AD343" s="165"/>
      <c r="AE343" s="165"/>
      <c r="AF343" s="165"/>
    </row>
    <row r="344" spans="1:32" x14ac:dyDescent="0.25">
      <c r="A344" s="236"/>
      <c r="B344" s="235"/>
      <c r="C344" s="236" t="s">
        <v>620</v>
      </c>
      <c r="D344" s="2" t="s">
        <v>945</v>
      </c>
      <c r="E344" s="4"/>
      <c r="F344" s="4"/>
      <c r="G344" s="4"/>
      <c r="H344" s="4"/>
      <c r="I344" s="4"/>
      <c r="J344" s="2"/>
      <c r="K344" s="2"/>
      <c r="L344" s="2"/>
      <c r="M344" s="2"/>
      <c r="N344" s="165"/>
      <c r="O344" s="40"/>
      <c r="P344" s="40"/>
      <c r="Q344" s="165"/>
      <c r="R344" s="165"/>
      <c r="S344" s="165"/>
      <c r="T344" s="165"/>
      <c r="U344" s="40"/>
      <c r="V344" s="40"/>
      <c r="W344" s="165"/>
      <c r="X344" s="165"/>
      <c r="Y344" s="165"/>
      <c r="Z344" s="165"/>
      <c r="AA344" s="40"/>
      <c r="AB344" s="40"/>
      <c r="AC344" s="165"/>
      <c r="AD344" s="165"/>
      <c r="AE344" s="165"/>
      <c r="AF344" s="165"/>
    </row>
    <row r="345" spans="1:32" x14ac:dyDescent="0.25">
      <c r="A345" s="236">
        <v>86</v>
      </c>
      <c r="B345" s="235"/>
      <c r="C345" s="237" t="s">
        <v>167</v>
      </c>
      <c r="D345" s="12" t="s">
        <v>753</v>
      </c>
      <c r="E345" s="12"/>
      <c r="F345" s="4" t="s">
        <v>824</v>
      </c>
      <c r="G345" s="4" t="s">
        <v>825</v>
      </c>
      <c r="H345" s="4" t="s">
        <v>772</v>
      </c>
      <c r="I345" s="4" t="s">
        <v>2267</v>
      </c>
      <c r="J345" s="2" t="s">
        <v>775</v>
      </c>
      <c r="K345" s="2" t="s">
        <v>754</v>
      </c>
      <c r="L345" s="2" t="s">
        <v>39</v>
      </c>
      <c r="M345" s="2"/>
      <c r="N345" s="165" t="s">
        <v>1215</v>
      </c>
      <c r="O345" s="40"/>
      <c r="P345" s="40"/>
      <c r="Q345" s="165" t="s">
        <v>1215</v>
      </c>
      <c r="R345" s="165"/>
      <c r="S345" s="165"/>
      <c r="T345" s="165"/>
      <c r="U345" s="40"/>
      <c r="V345" s="40"/>
      <c r="W345" s="165"/>
      <c r="X345" s="165" t="s">
        <v>1215</v>
      </c>
      <c r="Y345" s="165"/>
      <c r="Z345" s="165"/>
      <c r="AA345" s="40"/>
      <c r="AB345" s="40"/>
      <c r="AC345" s="165">
        <v>4</v>
      </c>
      <c r="AD345" s="165"/>
      <c r="AE345" s="165">
        <v>28</v>
      </c>
      <c r="AF345" s="165">
        <v>3</v>
      </c>
    </row>
    <row r="346" spans="1:32" x14ac:dyDescent="0.25">
      <c r="A346" s="236"/>
      <c r="B346" s="235"/>
      <c r="C346" s="236" t="s">
        <v>137</v>
      </c>
      <c r="D346" s="2" t="s">
        <v>1026</v>
      </c>
      <c r="E346" s="2"/>
      <c r="F346" s="4"/>
      <c r="G346" s="4"/>
      <c r="H346" s="4"/>
      <c r="I346" s="2"/>
      <c r="J346" s="2"/>
      <c r="K346" s="2"/>
      <c r="L346" s="2"/>
      <c r="M346" s="2"/>
      <c r="N346" s="165"/>
      <c r="O346" s="40"/>
      <c r="P346" s="40"/>
      <c r="Q346" s="165"/>
      <c r="R346" s="165"/>
      <c r="S346" s="165"/>
      <c r="T346" s="165"/>
      <c r="U346" s="40"/>
      <c r="V346" s="40"/>
      <c r="W346" s="165"/>
      <c r="X346" s="165"/>
      <c r="Y346" s="165"/>
      <c r="Z346" s="165"/>
      <c r="AA346" s="40"/>
      <c r="AB346" s="40"/>
      <c r="AC346" s="165"/>
      <c r="AD346" s="165"/>
      <c r="AE346" s="165"/>
      <c r="AF346" s="165"/>
    </row>
    <row r="347" spans="1:32" x14ac:dyDescent="0.25">
      <c r="A347" s="236"/>
      <c r="B347" s="235"/>
      <c r="C347" s="236" t="s">
        <v>620</v>
      </c>
      <c r="D347" s="2" t="s">
        <v>1027</v>
      </c>
      <c r="E347" s="2"/>
      <c r="F347" s="4"/>
      <c r="G347" s="4"/>
      <c r="H347" s="4"/>
      <c r="I347" s="2"/>
      <c r="J347" s="2"/>
      <c r="K347" s="2"/>
      <c r="L347" s="2"/>
      <c r="M347" s="2"/>
      <c r="N347" s="165"/>
      <c r="O347" s="40"/>
      <c r="P347" s="40"/>
      <c r="Q347" s="165"/>
      <c r="R347" s="165"/>
      <c r="S347" s="165"/>
      <c r="T347" s="165"/>
      <c r="U347" s="40"/>
      <c r="V347" s="40"/>
      <c r="W347" s="165"/>
      <c r="X347" s="165"/>
      <c r="Y347" s="165"/>
      <c r="Z347" s="165"/>
      <c r="AA347" s="40"/>
      <c r="AB347" s="40"/>
      <c r="AC347" s="165"/>
      <c r="AD347" s="165"/>
      <c r="AE347" s="165"/>
      <c r="AF347" s="165"/>
    </row>
    <row r="348" spans="1:32" x14ac:dyDescent="0.25">
      <c r="A348" s="236"/>
      <c r="B348" s="235"/>
      <c r="C348" s="236" t="s">
        <v>139</v>
      </c>
      <c r="D348" s="2" t="s">
        <v>1028</v>
      </c>
      <c r="E348" s="2"/>
      <c r="F348" s="4"/>
      <c r="G348" s="4"/>
      <c r="H348" s="4"/>
      <c r="I348" s="2"/>
      <c r="J348" s="2"/>
      <c r="K348" s="2"/>
      <c r="L348" s="2"/>
      <c r="M348" s="2"/>
      <c r="N348" s="165"/>
      <c r="O348" s="40"/>
      <c r="P348" s="40"/>
      <c r="Q348" s="165"/>
      <c r="R348" s="165"/>
      <c r="S348" s="165"/>
      <c r="T348" s="165"/>
      <c r="U348" s="40"/>
      <c r="V348" s="40"/>
      <c r="W348" s="165"/>
      <c r="X348" s="165"/>
      <c r="Y348" s="165"/>
      <c r="Z348" s="165"/>
      <c r="AA348" s="40"/>
      <c r="AB348" s="40"/>
      <c r="AC348" s="165"/>
      <c r="AD348" s="165"/>
      <c r="AE348" s="165"/>
      <c r="AF348" s="165"/>
    </row>
    <row r="349" spans="1:32" x14ac:dyDescent="0.25">
      <c r="A349" s="236">
        <v>87</v>
      </c>
      <c r="B349" s="235"/>
      <c r="C349" s="237" t="s">
        <v>446</v>
      </c>
      <c r="D349" s="12" t="s">
        <v>755</v>
      </c>
      <c r="E349" s="13" t="s">
        <v>1038</v>
      </c>
      <c r="F349" s="13" t="s">
        <v>826</v>
      </c>
      <c r="G349" s="4" t="s">
        <v>771</v>
      </c>
      <c r="H349" s="4" t="s">
        <v>772</v>
      </c>
      <c r="I349" s="2"/>
      <c r="J349" s="2" t="s">
        <v>61</v>
      </c>
      <c r="K349" s="2" t="s">
        <v>595</v>
      </c>
      <c r="L349" s="2" t="s">
        <v>756</v>
      </c>
      <c r="M349" s="2"/>
      <c r="N349" s="165" t="s">
        <v>1215</v>
      </c>
      <c r="O349" s="40"/>
      <c r="P349" s="40"/>
      <c r="Q349" s="165" t="s">
        <v>1215</v>
      </c>
      <c r="R349" s="165"/>
      <c r="S349" s="165"/>
      <c r="T349" s="165"/>
      <c r="U349" s="40"/>
      <c r="V349" s="40"/>
      <c r="W349" s="165" t="s">
        <v>1215</v>
      </c>
      <c r="X349" s="165"/>
      <c r="Y349" s="165"/>
      <c r="Z349" s="165"/>
      <c r="AA349" s="40"/>
      <c r="AB349" s="40"/>
      <c r="AC349" s="165">
        <v>6</v>
      </c>
      <c r="AD349" s="165"/>
      <c r="AE349" s="165">
        <v>67</v>
      </c>
      <c r="AF349" s="165">
        <v>3</v>
      </c>
    </row>
    <row r="350" spans="1:32" x14ac:dyDescent="0.25">
      <c r="A350" s="236"/>
      <c r="B350" s="235"/>
      <c r="C350" s="236" t="s">
        <v>238</v>
      </c>
      <c r="D350" s="2" t="s">
        <v>1021</v>
      </c>
      <c r="E350" s="2"/>
      <c r="F350" s="4"/>
      <c r="G350" s="4"/>
      <c r="H350" s="4"/>
      <c r="I350" s="2"/>
      <c r="J350" s="2"/>
      <c r="K350" s="2"/>
      <c r="L350" s="2"/>
      <c r="M350" s="2"/>
      <c r="N350" s="165"/>
      <c r="O350" s="40"/>
      <c r="P350" s="40"/>
      <c r="Q350" s="165"/>
      <c r="R350" s="165"/>
      <c r="S350" s="165"/>
      <c r="T350" s="165"/>
      <c r="U350" s="40"/>
      <c r="V350" s="40"/>
      <c r="W350" s="165"/>
      <c r="X350" s="165"/>
      <c r="Y350" s="165"/>
      <c r="Z350" s="165"/>
      <c r="AA350" s="40"/>
      <c r="AB350" s="40"/>
      <c r="AC350" s="165"/>
      <c r="AD350" s="165"/>
      <c r="AE350" s="165"/>
      <c r="AF350" s="194"/>
    </row>
    <row r="351" spans="1:32" x14ac:dyDescent="0.25">
      <c r="A351" s="236"/>
      <c r="B351" s="235"/>
      <c r="C351" s="236" t="s">
        <v>250</v>
      </c>
      <c r="D351" s="2" t="s">
        <v>1022</v>
      </c>
      <c r="E351" s="2"/>
      <c r="F351" s="4"/>
      <c r="G351" s="4"/>
      <c r="H351" s="4"/>
      <c r="I351" s="2"/>
      <c r="J351" s="2"/>
      <c r="K351" s="2"/>
      <c r="L351" s="2"/>
      <c r="M351" s="2"/>
      <c r="N351" s="165"/>
      <c r="O351" s="40"/>
      <c r="P351" s="40"/>
      <c r="Q351" s="165"/>
      <c r="R351" s="165"/>
      <c r="S351" s="165"/>
      <c r="T351" s="165"/>
      <c r="U351" s="40"/>
      <c r="V351" s="40"/>
      <c r="W351" s="165"/>
      <c r="X351" s="165"/>
      <c r="Y351" s="165"/>
      <c r="Z351" s="165"/>
      <c r="AA351" s="40"/>
      <c r="AB351" s="40"/>
      <c r="AC351" s="165"/>
      <c r="AD351" s="165"/>
      <c r="AE351" s="165"/>
      <c r="AF351" s="194"/>
    </row>
    <row r="352" spans="1:32" x14ac:dyDescent="0.25">
      <c r="A352" s="236"/>
      <c r="B352" s="235"/>
      <c r="C352" s="236" t="s">
        <v>213</v>
      </c>
      <c r="D352" s="2" t="s">
        <v>1023</v>
      </c>
      <c r="E352" s="2"/>
      <c r="F352" s="4"/>
      <c r="G352" s="4"/>
      <c r="H352" s="4"/>
      <c r="I352" s="2"/>
      <c r="J352" s="2"/>
      <c r="K352" s="2"/>
      <c r="L352" s="2"/>
      <c r="M352" s="2"/>
      <c r="N352" s="165"/>
      <c r="O352" s="40"/>
      <c r="P352" s="40"/>
      <c r="Q352" s="165"/>
      <c r="R352" s="165"/>
      <c r="S352" s="165"/>
      <c r="T352" s="165"/>
      <c r="U352" s="40"/>
      <c r="V352" s="40"/>
      <c r="W352" s="165"/>
      <c r="X352" s="165"/>
      <c r="Y352" s="165"/>
      <c r="Z352" s="165"/>
      <c r="AA352" s="40"/>
      <c r="AB352" s="40"/>
      <c r="AC352" s="165"/>
      <c r="AD352" s="165"/>
      <c r="AE352" s="165"/>
      <c r="AF352" s="194"/>
    </row>
    <row r="353" spans="1:32" x14ac:dyDescent="0.25">
      <c r="A353" s="236"/>
      <c r="B353" s="235"/>
      <c r="C353" s="236" t="s">
        <v>139</v>
      </c>
      <c r="D353" s="2" t="s">
        <v>1024</v>
      </c>
      <c r="E353" s="2"/>
      <c r="F353" s="4"/>
      <c r="G353" s="4"/>
      <c r="H353" s="4"/>
      <c r="I353" s="2"/>
      <c r="J353" s="2"/>
      <c r="K353" s="2"/>
      <c r="L353" s="2"/>
      <c r="M353" s="2"/>
      <c r="N353" s="165"/>
      <c r="O353" s="40"/>
      <c r="P353" s="40"/>
      <c r="Q353" s="165"/>
      <c r="R353" s="165"/>
      <c r="S353" s="165"/>
      <c r="T353" s="165"/>
      <c r="U353" s="40"/>
      <c r="V353" s="40"/>
      <c r="W353" s="165"/>
      <c r="X353" s="165"/>
      <c r="Y353" s="165"/>
      <c r="Z353" s="165"/>
      <c r="AA353" s="40"/>
      <c r="AB353" s="40"/>
      <c r="AC353" s="165"/>
      <c r="AD353" s="165"/>
      <c r="AE353" s="165"/>
      <c r="AF353" s="194"/>
    </row>
    <row r="354" spans="1:32" x14ac:dyDescent="0.25">
      <c r="A354" s="236"/>
      <c r="B354" s="235"/>
      <c r="C354" s="236" t="s">
        <v>139</v>
      </c>
      <c r="D354" s="2" t="s">
        <v>1025</v>
      </c>
      <c r="E354" s="2"/>
      <c r="F354" s="4"/>
      <c r="G354" s="4"/>
      <c r="H354" s="4"/>
      <c r="I354" s="2"/>
      <c r="J354" s="2"/>
      <c r="K354" s="2"/>
      <c r="L354" s="2"/>
      <c r="M354" s="2"/>
      <c r="N354" s="165"/>
      <c r="O354" s="40"/>
      <c r="P354" s="40"/>
      <c r="Q354" s="165"/>
      <c r="R354" s="165"/>
      <c r="S354" s="165"/>
      <c r="T354" s="165"/>
      <c r="U354" s="40"/>
      <c r="V354" s="40"/>
      <c r="W354" s="165"/>
      <c r="X354" s="165"/>
      <c r="Y354" s="165"/>
      <c r="Z354" s="165"/>
      <c r="AA354" s="40"/>
      <c r="AB354" s="40"/>
      <c r="AC354" s="165"/>
      <c r="AD354" s="165"/>
      <c r="AE354" s="165"/>
      <c r="AF354" s="194"/>
    </row>
    <row r="355" spans="1:32" x14ac:dyDescent="0.25">
      <c r="A355" s="236">
        <v>88</v>
      </c>
      <c r="B355" s="235"/>
      <c r="C355" s="237" t="s">
        <v>167</v>
      </c>
      <c r="D355" s="12" t="s">
        <v>757</v>
      </c>
      <c r="E355" s="13" t="s">
        <v>970</v>
      </c>
      <c r="F355" s="13" t="s">
        <v>827</v>
      </c>
      <c r="G355" s="13" t="s">
        <v>828</v>
      </c>
      <c r="H355" s="13" t="s">
        <v>787</v>
      </c>
      <c r="I355" s="4" t="s">
        <v>2267</v>
      </c>
      <c r="J355" s="2" t="s">
        <v>775</v>
      </c>
      <c r="K355" s="2" t="s">
        <v>758</v>
      </c>
      <c r="L355" s="2" t="s">
        <v>759</v>
      </c>
      <c r="M355" s="2"/>
      <c r="N355" s="165" t="s">
        <v>1215</v>
      </c>
      <c r="O355" s="40"/>
      <c r="P355" s="40"/>
      <c r="Q355" s="165" t="s">
        <v>1215</v>
      </c>
      <c r="R355" s="165"/>
      <c r="S355" s="165"/>
      <c r="T355" s="165"/>
      <c r="U355" s="40"/>
      <c r="V355" s="40"/>
      <c r="W355" s="165"/>
      <c r="X355" s="165" t="s">
        <v>1215</v>
      </c>
      <c r="Y355" s="165"/>
      <c r="Z355" s="165"/>
      <c r="AA355" s="40"/>
      <c r="AB355" s="40"/>
      <c r="AC355" s="165">
        <v>5</v>
      </c>
      <c r="AD355" s="165"/>
      <c r="AE355" s="165">
        <v>28</v>
      </c>
      <c r="AF355" s="194">
        <v>2</v>
      </c>
    </row>
    <row r="356" spans="1:32" x14ac:dyDescent="0.25">
      <c r="A356" s="236"/>
      <c r="B356" s="235"/>
      <c r="C356" s="236" t="s">
        <v>137</v>
      </c>
      <c r="D356" s="2" t="s">
        <v>966</v>
      </c>
      <c r="E356" s="4"/>
      <c r="F356" s="4"/>
      <c r="G356" s="4"/>
      <c r="H356" s="2"/>
      <c r="I356" s="4"/>
      <c r="J356" s="4"/>
      <c r="K356" s="2"/>
      <c r="L356" s="2"/>
      <c r="M356" s="2"/>
      <c r="N356" s="165"/>
      <c r="O356" s="40"/>
      <c r="P356" s="40"/>
      <c r="Q356" s="165"/>
      <c r="R356" s="165"/>
      <c r="S356" s="165"/>
      <c r="T356" s="165"/>
      <c r="U356" s="40"/>
      <c r="V356" s="40"/>
      <c r="W356" s="165"/>
      <c r="X356" s="165"/>
      <c r="Y356" s="165"/>
      <c r="Z356" s="165"/>
      <c r="AA356" s="40"/>
      <c r="AB356" s="40"/>
      <c r="AC356" s="165"/>
      <c r="AD356" s="165"/>
      <c r="AE356" s="165"/>
      <c r="AF356" s="194"/>
    </row>
    <row r="357" spans="1:32" x14ac:dyDescent="0.25">
      <c r="A357" s="236"/>
      <c r="B357" s="235"/>
      <c r="C357" s="236" t="s">
        <v>139</v>
      </c>
      <c r="D357" s="2" t="s">
        <v>967</v>
      </c>
      <c r="E357" s="4"/>
      <c r="F357" s="4"/>
      <c r="G357" s="4"/>
      <c r="H357" s="2"/>
      <c r="I357" s="4"/>
      <c r="J357" s="4"/>
      <c r="K357" s="2"/>
      <c r="L357" s="2"/>
      <c r="M357" s="2"/>
      <c r="N357" s="165"/>
      <c r="O357" s="40"/>
      <c r="P357" s="40"/>
      <c r="Q357" s="165"/>
      <c r="R357" s="165"/>
      <c r="S357" s="165"/>
      <c r="T357" s="165"/>
      <c r="U357" s="40"/>
      <c r="V357" s="40"/>
      <c r="W357" s="165"/>
      <c r="X357" s="165"/>
      <c r="Y357" s="165"/>
      <c r="Z357" s="165"/>
      <c r="AA357" s="40"/>
      <c r="AB357" s="40"/>
      <c r="AC357" s="165"/>
      <c r="AD357" s="165"/>
      <c r="AE357" s="165"/>
      <c r="AF357" s="194"/>
    </row>
    <row r="358" spans="1:32" x14ac:dyDescent="0.25">
      <c r="A358" s="236"/>
      <c r="B358" s="235"/>
      <c r="C358" s="236" t="s">
        <v>139</v>
      </c>
      <c r="D358" s="2" t="s">
        <v>968</v>
      </c>
      <c r="E358" s="4"/>
      <c r="F358" s="4"/>
      <c r="G358" s="4"/>
      <c r="H358" s="2"/>
      <c r="I358" s="4"/>
      <c r="J358" s="4"/>
      <c r="K358" s="2"/>
      <c r="L358" s="2"/>
      <c r="M358" s="2"/>
      <c r="N358" s="165"/>
      <c r="O358" s="40"/>
      <c r="P358" s="40"/>
      <c r="Q358" s="165"/>
      <c r="R358" s="165"/>
      <c r="S358" s="165"/>
      <c r="T358" s="165"/>
      <c r="U358" s="40"/>
      <c r="V358" s="40"/>
      <c r="W358" s="165"/>
      <c r="X358" s="165"/>
      <c r="Y358" s="165"/>
      <c r="Z358" s="165"/>
      <c r="AA358" s="40"/>
      <c r="AB358" s="40"/>
      <c r="AC358" s="165"/>
      <c r="AD358" s="165"/>
      <c r="AE358" s="165"/>
      <c r="AF358" s="194"/>
    </row>
    <row r="359" spans="1:32" x14ac:dyDescent="0.25">
      <c r="A359" s="236"/>
      <c r="B359" s="235"/>
      <c r="C359" s="236" t="s">
        <v>139</v>
      </c>
      <c r="D359" s="2" t="s">
        <v>969</v>
      </c>
      <c r="E359" s="4"/>
      <c r="F359" s="4"/>
      <c r="G359" s="4"/>
      <c r="H359" s="2"/>
      <c r="I359" s="4"/>
      <c r="J359" s="4"/>
      <c r="K359" s="2"/>
      <c r="L359" s="2"/>
      <c r="M359" s="2"/>
      <c r="N359" s="165"/>
      <c r="O359" s="40"/>
      <c r="P359" s="40"/>
      <c r="Q359" s="165"/>
      <c r="R359" s="165"/>
      <c r="S359" s="165"/>
      <c r="T359" s="165"/>
      <c r="U359" s="40"/>
      <c r="V359" s="40"/>
      <c r="W359" s="165"/>
      <c r="X359" s="165"/>
      <c r="Y359" s="165"/>
      <c r="Z359" s="165"/>
      <c r="AA359" s="40"/>
      <c r="AB359" s="40"/>
      <c r="AC359" s="165"/>
      <c r="AD359" s="165"/>
      <c r="AE359" s="165"/>
      <c r="AF359" s="194"/>
    </row>
    <row r="360" spans="1:32" x14ac:dyDescent="0.25">
      <c r="A360" s="236">
        <v>89</v>
      </c>
      <c r="B360" s="235"/>
      <c r="C360" s="237" t="s">
        <v>167</v>
      </c>
      <c r="D360" s="12" t="s">
        <v>760</v>
      </c>
      <c r="E360" s="13" t="s">
        <v>971</v>
      </c>
      <c r="F360" s="4" t="s">
        <v>829</v>
      </c>
      <c r="G360" s="4" t="s">
        <v>830</v>
      </c>
      <c r="H360" s="4" t="s">
        <v>772</v>
      </c>
      <c r="I360" s="4" t="s">
        <v>2267</v>
      </c>
      <c r="J360" s="2" t="s">
        <v>775</v>
      </c>
      <c r="K360" s="2" t="s">
        <v>761</v>
      </c>
      <c r="L360" s="2" t="s">
        <v>762</v>
      </c>
      <c r="M360" s="2"/>
      <c r="N360" s="165" t="s">
        <v>1215</v>
      </c>
      <c r="O360" s="40"/>
      <c r="P360" s="40"/>
      <c r="Q360" s="165" t="s">
        <v>1215</v>
      </c>
      <c r="R360" s="165"/>
      <c r="S360" s="165"/>
      <c r="T360" s="165"/>
      <c r="U360" s="40"/>
      <c r="V360" s="40"/>
      <c r="W360" s="165"/>
      <c r="X360" s="165" t="s">
        <v>1215</v>
      </c>
      <c r="Y360" s="165"/>
      <c r="Z360" s="165"/>
      <c r="AA360" s="40"/>
      <c r="AB360" s="40"/>
      <c r="AC360" s="165">
        <v>4</v>
      </c>
      <c r="AD360" s="165"/>
      <c r="AE360" s="165">
        <v>28</v>
      </c>
      <c r="AF360" s="165">
        <v>2</v>
      </c>
    </row>
    <row r="361" spans="1:32" x14ac:dyDescent="0.25">
      <c r="A361" s="236"/>
      <c r="B361" s="235"/>
      <c r="C361" s="236" t="s">
        <v>238</v>
      </c>
      <c r="D361" s="2" t="s">
        <v>974</v>
      </c>
      <c r="E361" s="4"/>
      <c r="F361" s="4"/>
      <c r="G361" s="4"/>
      <c r="H361" s="2"/>
      <c r="I361" s="4"/>
      <c r="J361" s="4"/>
      <c r="K361" s="2"/>
      <c r="L361" s="2"/>
      <c r="M361" s="2"/>
      <c r="N361" s="165"/>
      <c r="O361" s="40"/>
      <c r="P361" s="40"/>
      <c r="Q361" s="165"/>
      <c r="R361" s="165"/>
      <c r="S361" s="165"/>
      <c r="T361" s="165"/>
      <c r="U361" s="40"/>
      <c r="V361" s="40"/>
      <c r="W361" s="165"/>
      <c r="X361" s="165"/>
      <c r="Y361" s="165"/>
      <c r="Z361" s="165"/>
      <c r="AA361" s="40"/>
      <c r="AB361" s="40"/>
      <c r="AC361" s="165"/>
      <c r="AD361" s="165"/>
      <c r="AE361" s="165"/>
      <c r="AF361" s="165"/>
    </row>
    <row r="362" spans="1:32" x14ac:dyDescent="0.25">
      <c r="A362" s="236"/>
      <c r="B362" s="235"/>
      <c r="C362" s="236" t="s">
        <v>956</v>
      </c>
      <c r="D362" s="2" t="s">
        <v>973</v>
      </c>
      <c r="E362" s="4"/>
      <c r="F362" s="4"/>
      <c r="G362" s="4"/>
      <c r="H362" s="2"/>
      <c r="I362" s="4"/>
      <c r="J362" s="4"/>
      <c r="K362" s="2"/>
      <c r="L362" s="2"/>
      <c r="M362" s="2"/>
      <c r="N362" s="165"/>
      <c r="O362" s="40"/>
      <c r="P362" s="40"/>
      <c r="Q362" s="165"/>
      <c r="R362" s="165"/>
      <c r="S362" s="165"/>
      <c r="T362" s="165"/>
      <c r="U362" s="40"/>
      <c r="V362" s="40"/>
      <c r="W362" s="165"/>
      <c r="X362" s="165"/>
      <c r="Y362" s="165"/>
      <c r="Z362" s="165"/>
      <c r="AA362" s="40"/>
      <c r="AB362" s="40"/>
      <c r="AC362" s="165"/>
      <c r="AD362" s="165"/>
      <c r="AE362" s="165"/>
      <c r="AF362" s="165"/>
    </row>
    <row r="363" spans="1:32" x14ac:dyDescent="0.25">
      <c r="A363" s="236"/>
      <c r="B363" s="235"/>
      <c r="C363" s="236" t="s">
        <v>588</v>
      </c>
      <c r="D363" s="2" t="s">
        <v>972</v>
      </c>
      <c r="E363" s="4"/>
      <c r="F363" s="4"/>
      <c r="G363" s="4"/>
      <c r="H363" s="2"/>
      <c r="I363" s="4"/>
      <c r="J363" s="4"/>
      <c r="K363" s="2"/>
      <c r="L363" s="2"/>
      <c r="M363" s="2"/>
      <c r="N363" s="165"/>
      <c r="O363" s="40"/>
      <c r="P363" s="40"/>
      <c r="Q363" s="165"/>
      <c r="R363" s="165"/>
      <c r="S363" s="165"/>
      <c r="T363" s="165"/>
      <c r="U363" s="40"/>
      <c r="V363" s="40"/>
      <c r="W363" s="165"/>
      <c r="X363" s="165"/>
      <c r="Y363" s="165"/>
      <c r="Z363" s="165"/>
      <c r="AA363" s="40"/>
      <c r="AB363" s="40"/>
      <c r="AC363" s="165"/>
      <c r="AD363" s="165"/>
      <c r="AE363" s="165"/>
      <c r="AF363" s="165"/>
    </row>
    <row r="364" spans="1:32" x14ac:dyDescent="0.25">
      <c r="A364" s="236">
        <v>90</v>
      </c>
      <c r="B364" s="235"/>
      <c r="C364" s="237" t="s">
        <v>167</v>
      </c>
      <c r="D364" s="12" t="s">
        <v>763</v>
      </c>
      <c r="E364" s="13" t="s">
        <v>980</v>
      </c>
      <c r="F364" s="13" t="s">
        <v>831</v>
      </c>
      <c r="G364" s="13" t="s">
        <v>832</v>
      </c>
      <c r="H364" s="4" t="s">
        <v>772</v>
      </c>
      <c r="I364" s="4" t="s">
        <v>2267</v>
      </c>
      <c r="J364" s="2" t="s">
        <v>775</v>
      </c>
      <c r="K364" s="2" t="s">
        <v>764</v>
      </c>
      <c r="L364" s="2" t="s">
        <v>349</v>
      </c>
      <c r="M364" s="2"/>
      <c r="N364" s="165" t="s">
        <v>1215</v>
      </c>
      <c r="O364" s="40"/>
      <c r="P364" s="40"/>
      <c r="Q364" s="165" t="s">
        <v>1215</v>
      </c>
      <c r="R364" s="165"/>
      <c r="S364" s="165"/>
      <c r="T364" s="165"/>
      <c r="U364" s="40"/>
      <c r="V364" s="40"/>
      <c r="W364" s="165"/>
      <c r="X364" s="165" t="s">
        <v>1215</v>
      </c>
      <c r="Y364" s="165"/>
      <c r="Z364" s="165"/>
      <c r="AA364" s="40"/>
      <c r="AB364" s="40"/>
      <c r="AC364" s="165">
        <v>5</v>
      </c>
      <c r="AD364" s="165"/>
      <c r="AE364" s="165">
        <v>54</v>
      </c>
      <c r="AF364" s="165">
        <v>2</v>
      </c>
    </row>
    <row r="365" spans="1:32" x14ac:dyDescent="0.25">
      <c r="A365" s="236"/>
      <c r="B365" s="235"/>
      <c r="C365" s="236" t="s">
        <v>137</v>
      </c>
      <c r="D365" s="2" t="s">
        <v>975</v>
      </c>
      <c r="E365" s="2"/>
      <c r="F365" s="4"/>
      <c r="G365" s="4"/>
      <c r="H365" s="4"/>
      <c r="I365" s="4"/>
      <c r="J365" s="4"/>
      <c r="K365" s="2"/>
      <c r="L365" s="2"/>
      <c r="M365" s="2"/>
      <c r="N365" s="165"/>
      <c r="O365" s="40"/>
      <c r="P365" s="40"/>
      <c r="Q365" s="165"/>
      <c r="R365" s="165"/>
      <c r="S365" s="165"/>
      <c r="T365" s="165"/>
      <c r="U365" s="40"/>
      <c r="V365" s="40"/>
      <c r="W365" s="165"/>
      <c r="X365" s="165"/>
      <c r="Y365" s="165"/>
      <c r="Z365" s="165"/>
      <c r="AA365" s="40"/>
      <c r="AB365" s="40"/>
      <c r="AC365" s="165"/>
      <c r="AD365" s="165"/>
      <c r="AE365" s="165"/>
      <c r="AF365" s="165"/>
    </row>
    <row r="366" spans="1:32" x14ac:dyDescent="0.25">
      <c r="A366" s="236"/>
      <c r="B366" s="235"/>
      <c r="C366" s="236" t="s">
        <v>976</v>
      </c>
      <c r="D366" s="2" t="s">
        <v>977</v>
      </c>
      <c r="E366" s="2"/>
      <c r="F366" s="4"/>
      <c r="G366" s="4"/>
      <c r="H366" s="4"/>
      <c r="I366" s="4"/>
      <c r="J366" s="4"/>
      <c r="K366" s="2"/>
      <c r="L366" s="2"/>
      <c r="M366" s="2"/>
      <c r="N366" s="165"/>
      <c r="O366" s="40"/>
      <c r="P366" s="40"/>
      <c r="Q366" s="165"/>
      <c r="R366" s="165"/>
      <c r="S366" s="165"/>
      <c r="T366" s="165"/>
      <c r="U366" s="40"/>
      <c r="V366" s="40"/>
      <c r="W366" s="165"/>
      <c r="X366" s="165"/>
      <c r="Y366" s="165"/>
      <c r="Z366" s="165"/>
      <c r="AA366" s="40"/>
      <c r="AB366" s="40"/>
      <c r="AC366" s="165"/>
      <c r="AD366" s="165"/>
      <c r="AE366" s="165"/>
      <c r="AF366" s="165"/>
    </row>
    <row r="367" spans="1:32" x14ac:dyDescent="0.25">
      <c r="A367" s="236"/>
      <c r="B367" s="235"/>
      <c r="C367" s="236" t="s">
        <v>139</v>
      </c>
      <c r="D367" s="2" t="s">
        <v>979</v>
      </c>
      <c r="E367" s="2"/>
      <c r="F367" s="4"/>
      <c r="G367" s="4"/>
      <c r="H367" s="4"/>
      <c r="I367" s="4"/>
      <c r="J367" s="4"/>
      <c r="K367" s="2"/>
      <c r="L367" s="2"/>
      <c r="M367" s="2"/>
      <c r="N367" s="165"/>
      <c r="O367" s="40"/>
      <c r="P367" s="40"/>
      <c r="Q367" s="165"/>
      <c r="R367" s="165"/>
      <c r="S367" s="165"/>
      <c r="T367" s="165"/>
      <c r="U367" s="40"/>
      <c r="V367" s="40"/>
      <c r="W367" s="165"/>
      <c r="X367" s="165"/>
      <c r="Y367" s="165"/>
      <c r="Z367" s="165"/>
      <c r="AA367" s="40"/>
      <c r="AB367" s="40"/>
      <c r="AC367" s="165"/>
      <c r="AD367" s="165"/>
      <c r="AE367" s="165"/>
      <c r="AF367" s="165"/>
    </row>
    <row r="368" spans="1:32" x14ac:dyDescent="0.25">
      <c r="A368" s="236"/>
      <c r="B368" s="235"/>
      <c r="C368" s="236" t="s">
        <v>139</v>
      </c>
      <c r="D368" s="2" t="s">
        <v>978</v>
      </c>
      <c r="E368" s="2"/>
      <c r="F368" s="4"/>
      <c r="G368" s="4"/>
      <c r="H368" s="4"/>
      <c r="I368" s="4"/>
      <c r="J368" s="4"/>
      <c r="K368" s="2"/>
      <c r="L368" s="2"/>
      <c r="M368" s="2"/>
      <c r="N368" s="165"/>
      <c r="O368" s="40"/>
      <c r="P368" s="40"/>
      <c r="Q368" s="165"/>
      <c r="R368" s="165"/>
      <c r="S368" s="165"/>
      <c r="T368" s="165"/>
      <c r="U368" s="40"/>
      <c r="V368" s="40"/>
      <c r="W368" s="165"/>
      <c r="X368" s="165"/>
      <c r="Y368" s="165"/>
      <c r="Z368" s="165"/>
      <c r="AA368" s="40"/>
      <c r="AB368" s="40"/>
      <c r="AC368" s="165"/>
      <c r="AD368" s="165"/>
      <c r="AE368" s="165"/>
      <c r="AF368" s="165"/>
    </row>
    <row r="369" spans="1:32" x14ac:dyDescent="0.25">
      <c r="A369" s="236">
        <v>91</v>
      </c>
      <c r="B369" s="235"/>
      <c r="C369" s="237" t="s">
        <v>167</v>
      </c>
      <c r="D369" s="12" t="s">
        <v>765</v>
      </c>
      <c r="E369" s="13" t="s">
        <v>984</v>
      </c>
      <c r="F369" s="13" t="s">
        <v>833</v>
      </c>
      <c r="G369" s="13" t="s">
        <v>834</v>
      </c>
      <c r="H369" s="4" t="s">
        <v>778</v>
      </c>
      <c r="I369" s="4" t="s">
        <v>2267</v>
      </c>
      <c r="J369" s="2" t="s">
        <v>775</v>
      </c>
      <c r="K369" s="2" t="s">
        <v>764</v>
      </c>
      <c r="L369" s="2" t="s">
        <v>766</v>
      </c>
      <c r="M369" s="2"/>
      <c r="N369" s="165" t="s">
        <v>1215</v>
      </c>
      <c r="O369" s="40"/>
      <c r="P369" s="40"/>
      <c r="Q369" s="165" t="s">
        <v>1215</v>
      </c>
      <c r="R369" s="165"/>
      <c r="S369" s="165"/>
      <c r="T369" s="165"/>
      <c r="U369" s="40"/>
      <c r="V369" s="40"/>
      <c r="W369" s="165"/>
      <c r="X369" s="165" t="s">
        <v>1215</v>
      </c>
      <c r="Y369" s="165"/>
      <c r="Z369" s="165"/>
      <c r="AA369" s="40"/>
      <c r="AB369" s="40"/>
      <c r="AC369" s="165">
        <v>4</v>
      </c>
      <c r="AD369" s="165"/>
      <c r="AE369" s="165">
        <v>28</v>
      </c>
      <c r="AF369" s="165">
        <v>2</v>
      </c>
    </row>
    <row r="370" spans="1:32" x14ac:dyDescent="0.25">
      <c r="A370" s="236"/>
      <c r="B370" s="235"/>
      <c r="C370" s="236" t="s">
        <v>137</v>
      </c>
      <c r="D370" s="2" t="s">
        <v>981</v>
      </c>
      <c r="E370" s="2"/>
      <c r="F370" s="4"/>
      <c r="G370" s="4"/>
      <c r="H370" s="4"/>
      <c r="I370" s="4"/>
      <c r="J370" s="4"/>
      <c r="K370" s="2"/>
      <c r="L370" s="2"/>
      <c r="M370" s="2"/>
      <c r="N370" s="165"/>
      <c r="O370" s="40"/>
      <c r="P370" s="40"/>
      <c r="Q370" s="165"/>
      <c r="R370" s="165"/>
      <c r="S370" s="165"/>
      <c r="T370" s="165"/>
      <c r="U370" s="40"/>
      <c r="V370" s="40"/>
      <c r="W370" s="165"/>
      <c r="X370" s="165"/>
      <c r="Y370" s="165"/>
      <c r="Z370" s="165"/>
      <c r="AA370" s="40"/>
      <c r="AB370" s="40"/>
      <c r="AC370" s="165"/>
      <c r="AD370" s="165"/>
      <c r="AE370" s="165"/>
      <c r="AF370" s="165"/>
    </row>
    <row r="371" spans="1:32" x14ac:dyDescent="0.25">
      <c r="A371" s="236"/>
      <c r="B371" s="235"/>
      <c r="C371" s="236" t="s">
        <v>139</v>
      </c>
      <c r="D371" s="2" t="s">
        <v>983</v>
      </c>
      <c r="E371" s="2"/>
      <c r="F371" s="4"/>
      <c r="G371" s="4"/>
      <c r="H371" s="4"/>
      <c r="I371" s="4"/>
      <c r="J371" s="4"/>
      <c r="K371" s="2"/>
      <c r="L371" s="2"/>
      <c r="M371" s="2"/>
      <c r="N371" s="165"/>
      <c r="O371" s="40"/>
      <c r="P371" s="40"/>
      <c r="Q371" s="165"/>
      <c r="R371" s="165"/>
      <c r="S371" s="165"/>
      <c r="T371" s="165"/>
      <c r="U371" s="40"/>
      <c r="V371" s="40"/>
      <c r="W371" s="165"/>
      <c r="X371" s="165"/>
      <c r="Y371" s="165"/>
      <c r="Z371" s="165"/>
      <c r="AA371" s="40"/>
      <c r="AB371" s="40"/>
      <c r="AC371" s="165"/>
      <c r="AD371" s="165"/>
      <c r="AE371" s="165"/>
      <c r="AF371" s="165"/>
    </row>
    <row r="372" spans="1:32" x14ac:dyDescent="0.25">
      <c r="A372" s="236"/>
      <c r="B372" s="235"/>
      <c r="C372" s="236" t="s">
        <v>139</v>
      </c>
      <c r="D372" s="2" t="s">
        <v>982</v>
      </c>
      <c r="E372" s="2"/>
      <c r="F372" s="4"/>
      <c r="G372" s="4"/>
      <c r="H372" s="4"/>
      <c r="I372" s="4"/>
      <c r="J372" s="4"/>
      <c r="K372" s="2"/>
      <c r="L372" s="2"/>
      <c r="M372" s="2"/>
      <c r="N372" s="165"/>
      <c r="O372" s="40"/>
      <c r="P372" s="40"/>
      <c r="Q372" s="165"/>
      <c r="R372" s="165"/>
      <c r="S372" s="165"/>
      <c r="T372" s="165"/>
      <c r="U372" s="40"/>
      <c r="V372" s="40"/>
      <c r="W372" s="165"/>
      <c r="X372" s="165"/>
      <c r="Y372" s="165"/>
      <c r="Z372" s="165"/>
      <c r="AA372" s="40"/>
      <c r="AB372" s="40"/>
      <c r="AC372" s="165"/>
      <c r="AD372" s="165"/>
      <c r="AE372" s="165"/>
      <c r="AF372" s="165"/>
    </row>
    <row r="373" spans="1:32" x14ac:dyDescent="0.25">
      <c r="A373" s="236">
        <v>92</v>
      </c>
      <c r="B373" s="235"/>
      <c r="C373" s="237" t="s">
        <v>167</v>
      </c>
      <c r="D373" s="12" t="s">
        <v>767</v>
      </c>
      <c r="E373" s="13" t="s">
        <v>67</v>
      </c>
      <c r="F373" s="13" t="s">
        <v>831</v>
      </c>
      <c r="G373" s="13" t="s">
        <v>832</v>
      </c>
      <c r="H373" s="4" t="s">
        <v>772</v>
      </c>
      <c r="I373" s="4" t="s">
        <v>2267</v>
      </c>
      <c r="J373" s="2" t="s">
        <v>775</v>
      </c>
      <c r="K373" s="2" t="s">
        <v>419</v>
      </c>
      <c r="L373" s="2" t="s">
        <v>184</v>
      </c>
      <c r="M373" s="2"/>
      <c r="N373" s="165" t="s">
        <v>1215</v>
      </c>
      <c r="O373" s="40"/>
      <c r="P373" s="40"/>
      <c r="Q373" s="165" t="s">
        <v>1215</v>
      </c>
      <c r="R373" s="165"/>
      <c r="S373" s="165"/>
      <c r="T373" s="165"/>
      <c r="U373" s="40"/>
      <c r="V373" s="40"/>
      <c r="W373" s="165"/>
      <c r="X373" s="165" t="s">
        <v>1215</v>
      </c>
      <c r="Y373" s="165"/>
      <c r="Z373" s="165"/>
      <c r="AA373" s="40"/>
      <c r="AB373" s="40"/>
      <c r="AC373" s="165">
        <v>6</v>
      </c>
      <c r="AD373" s="165"/>
      <c r="AE373" s="165">
        <v>28</v>
      </c>
      <c r="AF373" s="165">
        <v>2</v>
      </c>
    </row>
    <row r="374" spans="1:32" x14ac:dyDescent="0.25">
      <c r="A374" s="236"/>
      <c r="B374" s="235"/>
      <c r="C374" s="236" t="s">
        <v>985</v>
      </c>
      <c r="D374" s="2" t="s">
        <v>990</v>
      </c>
      <c r="E374" s="2"/>
      <c r="F374" s="4"/>
      <c r="G374" s="4"/>
      <c r="H374" s="4"/>
      <c r="I374" s="4"/>
      <c r="J374" s="4"/>
      <c r="K374" s="2"/>
      <c r="L374" s="2"/>
      <c r="M374" s="2"/>
      <c r="N374" s="184"/>
      <c r="O374" s="176"/>
      <c r="P374" s="176"/>
      <c r="Q374" s="184"/>
      <c r="R374" s="184"/>
      <c r="S374" s="184"/>
      <c r="T374" s="184"/>
      <c r="U374" s="176"/>
      <c r="V374" s="176"/>
      <c r="W374" s="184"/>
      <c r="X374" s="184"/>
      <c r="Y374" s="184"/>
      <c r="Z374" s="184"/>
      <c r="AA374" s="176"/>
      <c r="AB374" s="176"/>
      <c r="AC374" s="184"/>
      <c r="AD374" s="184"/>
      <c r="AE374" s="165"/>
      <c r="AF374" s="165"/>
    </row>
    <row r="375" spans="1:32" x14ac:dyDescent="0.25">
      <c r="A375" s="236"/>
      <c r="B375" s="235"/>
      <c r="C375" s="236" t="s">
        <v>312</v>
      </c>
      <c r="D375" s="2" t="s">
        <v>989</v>
      </c>
      <c r="E375" s="2"/>
      <c r="F375" s="4"/>
      <c r="G375" s="4"/>
      <c r="H375" s="4"/>
      <c r="I375" s="4"/>
      <c r="J375" s="4"/>
      <c r="K375" s="2"/>
      <c r="L375" s="2"/>
      <c r="M375" s="2"/>
      <c r="N375" s="184"/>
      <c r="O375" s="176"/>
      <c r="P375" s="176"/>
      <c r="Q375" s="184"/>
      <c r="R375" s="184"/>
      <c r="S375" s="184"/>
      <c r="T375" s="184"/>
      <c r="U375" s="176"/>
      <c r="V375" s="176"/>
      <c r="W375" s="184"/>
      <c r="X375" s="184"/>
      <c r="Y375" s="184"/>
      <c r="Z375" s="184"/>
      <c r="AA375" s="176"/>
      <c r="AB375" s="176"/>
      <c r="AC375" s="184"/>
      <c r="AD375" s="184"/>
      <c r="AE375" s="165"/>
      <c r="AF375" s="165"/>
    </row>
    <row r="376" spans="1:32" x14ac:dyDescent="0.25">
      <c r="A376" s="236"/>
      <c r="B376" s="235"/>
      <c r="C376" s="236" t="s">
        <v>137</v>
      </c>
      <c r="D376" s="2" t="s">
        <v>988</v>
      </c>
      <c r="E376" s="2"/>
      <c r="F376" s="4"/>
      <c r="G376" s="4"/>
      <c r="H376" s="4"/>
      <c r="I376" s="4"/>
      <c r="J376" s="4"/>
      <c r="K376" s="2"/>
      <c r="L376" s="2"/>
      <c r="M376" s="2"/>
      <c r="N376" s="184"/>
      <c r="O376" s="176"/>
      <c r="P376" s="176"/>
      <c r="Q376" s="184"/>
      <c r="R376" s="184"/>
      <c r="S376" s="184"/>
      <c r="T376" s="184"/>
      <c r="U376" s="176"/>
      <c r="V376" s="176"/>
      <c r="W376" s="184"/>
      <c r="X376" s="184"/>
      <c r="Y376" s="184"/>
      <c r="Z376" s="184"/>
      <c r="AA376" s="176"/>
      <c r="AB376" s="176"/>
      <c r="AC376" s="184"/>
      <c r="AD376" s="184"/>
      <c r="AE376" s="165"/>
      <c r="AF376" s="165"/>
    </row>
    <row r="377" spans="1:32" x14ac:dyDescent="0.25">
      <c r="A377" s="236"/>
      <c r="B377" s="235"/>
      <c r="C377" s="236" t="s">
        <v>139</v>
      </c>
      <c r="D377" s="2" t="s">
        <v>987</v>
      </c>
      <c r="E377" s="2"/>
      <c r="F377" s="4"/>
      <c r="G377" s="4"/>
      <c r="H377" s="4"/>
      <c r="I377" s="4"/>
      <c r="J377" s="4"/>
      <c r="K377" s="2"/>
      <c r="L377" s="2"/>
      <c r="M377" s="2"/>
      <c r="N377" s="184"/>
      <c r="O377" s="176"/>
      <c r="P377" s="176"/>
      <c r="Q377" s="184"/>
      <c r="R377" s="184"/>
      <c r="S377" s="184"/>
      <c r="T377" s="184"/>
      <c r="U377" s="176"/>
      <c r="V377" s="176"/>
      <c r="W377" s="184"/>
      <c r="X377" s="184"/>
      <c r="Y377" s="184"/>
      <c r="Z377" s="184"/>
      <c r="AA377" s="176"/>
      <c r="AB377" s="176"/>
      <c r="AC377" s="184"/>
      <c r="AD377" s="184"/>
      <c r="AE377" s="165"/>
      <c r="AF377" s="165"/>
    </row>
    <row r="378" spans="1:32" x14ac:dyDescent="0.25">
      <c r="A378" s="236"/>
      <c r="B378" s="235"/>
      <c r="C378" s="236" t="s">
        <v>139</v>
      </c>
      <c r="D378" s="2" t="s">
        <v>986</v>
      </c>
      <c r="E378" s="2"/>
      <c r="F378" s="4"/>
      <c r="G378" s="4"/>
      <c r="H378" s="4"/>
      <c r="I378" s="4"/>
      <c r="J378" s="4"/>
      <c r="K378" s="2"/>
      <c r="L378" s="2"/>
      <c r="M378" s="2"/>
      <c r="N378" s="184"/>
      <c r="O378" s="176"/>
      <c r="P378" s="176"/>
      <c r="Q378" s="184"/>
      <c r="R378" s="184"/>
      <c r="S378" s="184"/>
      <c r="T378" s="184"/>
      <c r="U378" s="176"/>
      <c r="V378" s="176"/>
      <c r="W378" s="184"/>
      <c r="X378" s="184"/>
      <c r="Y378" s="184"/>
      <c r="Z378" s="184"/>
      <c r="AA378" s="176"/>
      <c r="AB378" s="176"/>
      <c r="AC378" s="184"/>
      <c r="AD378" s="184"/>
      <c r="AE378" s="165"/>
      <c r="AF378" s="165"/>
    </row>
    <row r="379" spans="1:32" x14ac:dyDescent="0.25">
      <c r="A379" s="236">
        <v>93</v>
      </c>
      <c r="B379" s="235"/>
      <c r="C379" s="237" t="s">
        <v>887</v>
      </c>
      <c r="D379" s="12" t="s">
        <v>202</v>
      </c>
      <c r="E379" s="13" t="s">
        <v>889</v>
      </c>
      <c r="F379" s="13" t="s">
        <v>898</v>
      </c>
      <c r="G379" s="4" t="s">
        <v>774</v>
      </c>
      <c r="H379" s="4" t="s">
        <v>772</v>
      </c>
      <c r="I379" s="4" t="s">
        <v>2267</v>
      </c>
      <c r="J379" s="2" t="s">
        <v>775</v>
      </c>
      <c r="K379" s="2" t="s">
        <v>724</v>
      </c>
      <c r="L379" s="2" t="s">
        <v>888</v>
      </c>
      <c r="M379" s="2"/>
      <c r="N379" s="184" t="s">
        <v>1215</v>
      </c>
      <c r="O379" s="176"/>
      <c r="P379" s="176"/>
      <c r="Q379" s="184" t="s">
        <v>1215</v>
      </c>
      <c r="R379" s="184"/>
      <c r="S379" s="184"/>
      <c r="T379" s="184"/>
      <c r="U379" s="176"/>
      <c r="V379" s="176"/>
      <c r="W379" s="184"/>
      <c r="X379" s="184" t="s">
        <v>1215</v>
      </c>
      <c r="Y379" s="184"/>
      <c r="Z379" s="184"/>
      <c r="AA379" s="176"/>
      <c r="AB379" s="176"/>
      <c r="AC379" s="184">
        <v>5</v>
      </c>
      <c r="AD379" s="184"/>
      <c r="AE379" s="165">
        <v>67</v>
      </c>
      <c r="AF379" s="165">
        <v>3</v>
      </c>
    </row>
    <row r="380" spans="1:32" x14ac:dyDescent="0.25">
      <c r="A380" s="236"/>
      <c r="B380" s="235"/>
      <c r="C380" s="236" t="s">
        <v>238</v>
      </c>
      <c r="D380" s="2" t="s">
        <v>920</v>
      </c>
      <c r="E380" s="4"/>
      <c r="F380" s="4"/>
      <c r="G380" s="4"/>
      <c r="H380" s="4"/>
      <c r="I380" s="4"/>
      <c r="J380" s="4"/>
      <c r="K380" s="2"/>
      <c r="L380" s="2"/>
      <c r="M380" s="2"/>
      <c r="N380" s="184"/>
      <c r="O380" s="176"/>
      <c r="P380" s="176"/>
      <c r="Q380" s="184"/>
      <c r="R380" s="184"/>
      <c r="S380" s="184"/>
      <c r="T380" s="184"/>
      <c r="U380" s="176"/>
      <c r="V380" s="176"/>
      <c r="W380" s="184"/>
      <c r="X380" s="184"/>
      <c r="Y380" s="184"/>
      <c r="Z380" s="184"/>
      <c r="AA380" s="176"/>
      <c r="AB380" s="176"/>
      <c r="AC380" s="184"/>
      <c r="AD380" s="184"/>
      <c r="AE380" s="165"/>
      <c r="AF380" s="165"/>
    </row>
    <row r="381" spans="1:32" x14ac:dyDescent="0.25">
      <c r="A381" s="236"/>
      <c r="B381" s="235"/>
      <c r="C381" s="236" t="s">
        <v>239</v>
      </c>
      <c r="D381" s="2" t="s">
        <v>921</v>
      </c>
      <c r="E381" s="4"/>
      <c r="F381" s="4"/>
      <c r="G381" s="4"/>
      <c r="H381" s="4"/>
      <c r="I381" s="4"/>
      <c r="J381" s="4"/>
      <c r="K381" s="2"/>
      <c r="L381" s="2"/>
      <c r="M381" s="2"/>
      <c r="N381" s="184"/>
      <c r="O381" s="176"/>
      <c r="P381" s="176"/>
      <c r="Q381" s="184"/>
      <c r="R381" s="184"/>
      <c r="S381" s="184"/>
      <c r="T381" s="184"/>
      <c r="U381" s="176"/>
      <c r="V381" s="176"/>
      <c r="W381" s="184"/>
      <c r="X381" s="184"/>
      <c r="Y381" s="184"/>
      <c r="Z381" s="184"/>
      <c r="AA381" s="176"/>
      <c r="AB381" s="176"/>
      <c r="AC381" s="184"/>
      <c r="AD381" s="184"/>
      <c r="AE381" s="165"/>
      <c r="AF381" s="165"/>
    </row>
    <row r="382" spans="1:32" x14ac:dyDescent="0.25">
      <c r="A382" s="236"/>
      <c r="B382" s="235"/>
      <c r="C382" s="236" t="s">
        <v>505</v>
      </c>
      <c r="D382" s="2" t="s">
        <v>922</v>
      </c>
      <c r="E382" s="4"/>
      <c r="F382" s="4"/>
      <c r="G382" s="4"/>
      <c r="H382" s="4"/>
      <c r="I382" s="4"/>
      <c r="J382" s="4"/>
      <c r="K382" s="2"/>
      <c r="L382" s="2"/>
      <c r="M382" s="2"/>
      <c r="N382" s="184"/>
      <c r="O382" s="176"/>
      <c r="P382" s="176"/>
      <c r="Q382" s="184"/>
      <c r="R382" s="184"/>
      <c r="S382" s="184"/>
      <c r="T382" s="184"/>
      <c r="U382" s="176"/>
      <c r="V382" s="176"/>
      <c r="W382" s="184"/>
      <c r="X382" s="184"/>
      <c r="Y382" s="184"/>
      <c r="Z382" s="184"/>
      <c r="AA382" s="176"/>
      <c r="AB382" s="176"/>
      <c r="AC382" s="184"/>
      <c r="AD382" s="184"/>
      <c r="AE382" s="165"/>
      <c r="AF382" s="165"/>
    </row>
    <row r="383" spans="1:32" x14ac:dyDescent="0.25">
      <c r="A383" s="236"/>
      <c r="B383" s="235"/>
      <c r="C383" s="236" t="s">
        <v>240</v>
      </c>
      <c r="D383" s="2" t="s">
        <v>923</v>
      </c>
      <c r="E383" s="4"/>
      <c r="F383" s="4"/>
      <c r="G383" s="4"/>
      <c r="H383" s="4"/>
      <c r="I383" s="4"/>
      <c r="J383" s="4"/>
      <c r="K383" s="2"/>
      <c r="L383" s="2"/>
      <c r="M383" s="2"/>
      <c r="N383" s="184"/>
      <c r="O383" s="176"/>
      <c r="P383" s="176"/>
      <c r="Q383" s="184"/>
      <c r="R383" s="184"/>
      <c r="S383" s="184"/>
      <c r="T383" s="184"/>
      <c r="U383" s="176"/>
      <c r="V383" s="176"/>
      <c r="W383" s="184"/>
      <c r="X383" s="184"/>
      <c r="Y383" s="184"/>
      <c r="Z383" s="184"/>
      <c r="AA383" s="176"/>
      <c r="AB383" s="176"/>
      <c r="AC383" s="184"/>
      <c r="AD383" s="184"/>
      <c r="AE383" s="165"/>
      <c r="AF383" s="165"/>
    </row>
    <row r="384" spans="1:32" x14ac:dyDescent="0.25">
      <c r="A384" s="236">
        <v>94</v>
      </c>
      <c r="B384" s="235"/>
      <c r="C384" s="237" t="s">
        <v>167</v>
      </c>
      <c r="D384" s="12" t="s">
        <v>893</v>
      </c>
      <c r="E384" s="13" t="s">
        <v>891</v>
      </c>
      <c r="F384" s="13" t="s">
        <v>900</v>
      </c>
      <c r="G384" s="4" t="s">
        <v>773</v>
      </c>
      <c r="H384" s="4" t="s">
        <v>772</v>
      </c>
      <c r="I384" s="4"/>
      <c r="J384" s="2" t="s">
        <v>775</v>
      </c>
      <c r="K384" s="2" t="s">
        <v>724</v>
      </c>
      <c r="L384" s="2" t="s">
        <v>894</v>
      </c>
      <c r="M384" s="2"/>
      <c r="N384" s="165" t="s">
        <v>1215</v>
      </c>
      <c r="O384" s="40"/>
      <c r="P384" s="40"/>
      <c r="Q384" s="165" t="s">
        <v>1215</v>
      </c>
      <c r="R384" s="165"/>
      <c r="S384" s="165"/>
      <c r="T384" s="165"/>
      <c r="U384" s="40"/>
      <c r="V384" s="40"/>
      <c r="W384" s="165"/>
      <c r="X384" s="165" t="s">
        <v>1215</v>
      </c>
      <c r="Y384" s="165"/>
      <c r="Z384" s="165"/>
      <c r="AA384" s="40"/>
      <c r="AB384" s="40"/>
      <c r="AC384" s="165">
        <v>2</v>
      </c>
      <c r="AD384" s="165"/>
      <c r="AE384" s="165">
        <v>67</v>
      </c>
      <c r="AF384" s="165">
        <v>2</v>
      </c>
    </row>
    <row r="385" spans="1:32" x14ac:dyDescent="0.25">
      <c r="A385" s="236"/>
      <c r="B385" s="235"/>
      <c r="C385" s="236" t="s">
        <v>250</v>
      </c>
      <c r="D385" s="2" t="s">
        <v>913</v>
      </c>
      <c r="E385" s="4"/>
      <c r="F385" s="4"/>
      <c r="G385" s="4"/>
      <c r="H385" s="4"/>
      <c r="I385" s="4"/>
      <c r="J385" s="4"/>
      <c r="K385" s="2"/>
      <c r="L385" s="2"/>
      <c r="M385" s="2"/>
      <c r="N385" s="165"/>
      <c r="O385" s="40"/>
      <c r="P385" s="40"/>
      <c r="Q385" s="165"/>
      <c r="R385" s="165"/>
      <c r="S385" s="165"/>
      <c r="T385" s="165"/>
      <c r="U385" s="40"/>
      <c r="V385" s="40"/>
      <c r="W385" s="165"/>
      <c r="X385" s="165"/>
      <c r="Y385" s="165"/>
      <c r="Z385" s="165"/>
      <c r="AA385" s="40"/>
      <c r="AB385" s="40"/>
      <c r="AC385" s="165"/>
      <c r="AD385" s="165"/>
      <c r="AE385" s="165"/>
      <c r="AF385" s="165"/>
    </row>
    <row r="386" spans="1:32" x14ac:dyDescent="0.25">
      <c r="A386" s="236">
        <v>95</v>
      </c>
      <c r="B386" s="235"/>
      <c r="C386" s="237" t="s">
        <v>167</v>
      </c>
      <c r="D386" s="12" t="s">
        <v>895</v>
      </c>
      <c r="E386" s="13" t="s">
        <v>915</v>
      </c>
      <c r="F386" s="13" t="s">
        <v>902</v>
      </c>
      <c r="G386" s="4" t="s">
        <v>916</v>
      </c>
      <c r="H386" s="4" t="s">
        <v>772</v>
      </c>
      <c r="I386" s="4"/>
      <c r="J386" s="4"/>
      <c r="K386" s="2" t="s">
        <v>896</v>
      </c>
      <c r="L386" s="2" t="s">
        <v>897</v>
      </c>
      <c r="M386" s="2"/>
      <c r="N386" s="165" t="s">
        <v>1215</v>
      </c>
      <c r="O386" s="40"/>
      <c r="P386" s="40"/>
      <c r="Q386" s="165" t="s">
        <v>1215</v>
      </c>
      <c r="R386" s="165"/>
      <c r="S386" s="165"/>
      <c r="T386" s="165"/>
      <c r="U386" s="40"/>
      <c r="V386" s="40"/>
      <c r="W386" s="165"/>
      <c r="X386" s="165" t="s">
        <v>1215</v>
      </c>
      <c r="Y386" s="165"/>
      <c r="Z386" s="165"/>
      <c r="AA386" s="40"/>
      <c r="AB386" s="40"/>
      <c r="AC386" s="165">
        <v>4</v>
      </c>
      <c r="AD386" s="165"/>
      <c r="AE386" s="165">
        <v>28</v>
      </c>
      <c r="AF386" s="165">
        <v>2</v>
      </c>
    </row>
    <row r="387" spans="1:32" x14ac:dyDescent="0.25">
      <c r="A387" s="236"/>
      <c r="B387" s="235"/>
      <c r="C387" s="236" t="s">
        <v>914</v>
      </c>
      <c r="D387" s="2" t="s">
        <v>917</v>
      </c>
      <c r="E387" s="4"/>
      <c r="F387" s="4"/>
      <c r="G387" s="4"/>
      <c r="H387" s="4"/>
      <c r="I387" s="4"/>
      <c r="J387" s="4"/>
      <c r="K387" s="2"/>
      <c r="L387" s="2"/>
      <c r="M387" s="2"/>
      <c r="N387" s="165"/>
      <c r="O387" s="40"/>
      <c r="P387" s="40"/>
      <c r="Q387" s="165"/>
      <c r="R387" s="165"/>
      <c r="S387" s="165"/>
      <c r="T387" s="165"/>
      <c r="U387" s="40"/>
      <c r="V387" s="40"/>
      <c r="W387" s="165"/>
      <c r="X387" s="165"/>
      <c r="Y387" s="165"/>
      <c r="Z387" s="165"/>
      <c r="AA387" s="40"/>
      <c r="AB387" s="40"/>
      <c r="AC387" s="165"/>
      <c r="AD387" s="165"/>
      <c r="AE387" s="165"/>
      <c r="AF387" s="165"/>
    </row>
    <row r="388" spans="1:32" x14ac:dyDescent="0.25">
      <c r="A388" s="236"/>
      <c r="B388" s="235"/>
      <c r="C388" s="236" t="s">
        <v>620</v>
      </c>
      <c r="D388" s="2" t="s">
        <v>918</v>
      </c>
      <c r="E388" s="4"/>
      <c r="F388" s="4"/>
      <c r="G388" s="4"/>
      <c r="H388" s="4"/>
      <c r="I388" s="4"/>
      <c r="J388" s="4"/>
      <c r="K388" s="2"/>
      <c r="L388" s="2"/>
      <c r="M388" s="2"/>
      <c r="N388" s="165"/>
      <c r="O388" s="40"/>
      <c r="P388" s="40"/>
      <c r="Q388" s="165"/>
      <c r="R388" s="165"/>
      <c r="S388" s="165"/>
      <c r="T388" s="165"/>
      <c r="U388" s="40"/>
      <c r="V388" s="40"/>
      <c r="W388" s="165"/>
      <c r="X388" s="165"/>
      <c r="Y388" s="165"/>
      <c r="Z388" s="165"/>
      <c r="AA388" s="40"/>
      <c r="AB388" s="40"/>
      <c r="AC388" s="165"/>
      <c r="AD388" s="165"/>
      <c r="AE388" s="165"/>
      <c r="AF388" s="165"/>
    </row>
    <row r="389" spans="1:32" x14ac:dyDescent="0.25">
      <c r="A389" s="236"/>
      <c r="B389" s="235"/>
      <c r="C389" s="236" t="s">
        <v>620</v>
      </c>
      <c r="D389" s="2" t="s">
        <v>919</v>
      </c>
      <c r="E389" s="4"/>
      <c r="F389" s="4"/>
      <c r="G389" s="4"/>
      <c r="H389" s="4"/>
      <c r="I389" s="4"/>
      <c r="J389" s="4"/>
      <c r="K389" s="2"/>
      <c r="L389" s="2"/>
      <c r="M389" s="2"/>
      <c r="N389" s="165"/>
      <c r="O389" s="40"/>
      <c r="P389" s="40"/>
      <c r="Q389" s="165"/>
      <c r="R389" s="165"/>
      <c r="S389" s="165"/>
      <c r="T389" s="165"/>
      <c r="U389" s="40"/>
      <c r="V389" s="40"/>
      <c r="W389" s="165"/>
      <c r="X389" s="165"/>
      <c r="Y389" s="165"/>
      <c r="Z389" s="165"/>
      <c r="AA389" s="40"/>
      <c r="AB389" s="40"/>
      <c r="AC389" s="165"/>
      <c r="AD389" s="165"/>
      <c r="AE389" s="165"/>
      <c r="AF389" s="165"/>
    </row>
    <row r="390" spans="1:32" x14ac:dyDescent="0.25">
      <c r="A390" s="236">
        <v>96</v>
      </c>
      <c r="B390" s="235"/>
      <c r="C390" s="237" t="s">
        <v>448</v>
      </c>
      <c r="D390" s="12" t="s">
        <v>594</v>
      </c>
      <c r="E390" s="13" t="s">
        <v>1004</v>
      </c>
      <c r="F390" s="4" t="s">
        <v>904</v>
      </c>
      <c r="G390" s="4" t="s">
        <v>1005</v>
      </c>
      <c r="H390" s="4" t="s">
        <v>772</v>
      </c>
      <c r="I390" s="4" t="s">
        <v>2266</v>
      </c>
      <c r="J390" s="4" t="s">
        <v>1006</v>
      </c>
      <c r="K390" s="2" t="s">
        <v>595</v>
      </c>
      <c r="L390" s="2" t="s">
        <v>905</v>
      </c>
      <c r="M390" s="2"/>
      <c r="N390" s="165" t="s">
        <v>1215</v>
      </c>
      <c r="O390" s="40"/>
      <c r="P390" s="40"/>
      <c r="Q390" s="165" t="s">
        <v>1215</v>
      </c>
      <c r="R390" s="165"/>
      <c r="S390" s="165"/>
      <c r="T390" s="165"/>
      <c r="U390" s="40"/>
      <c r="V390" s="40"/>
      <c r="W390" s="165" t="s">
        <v>1215</v>
      </c>
      <c r="X390" s="165"/>
      <c r="Y390" s="165"/>
      <c r="Z390" s="165"/>
      <c r="AA390" s="40"/>
      <c r="AB390" s="40"/>
      <c r="AC390" s="165">
        <v>3</v>
      </c>
      <c r="AD390" s="165"/>
      <c r="AE390" s="165">
        <v>54</v>
      </c>
      <c r="AF390" s="165">
        <v>4</v>
      </c>
    </row>
    <row r="391" spans="1:32" x14ac:dyDescent="0.25">
      <c r="A391" s="236"/>
      <c r="B391" s="235"/>
      <c r="C391" s="236" t="s">
        <v>1007</v>
      </c>
      <c r="D391" s="2" t="s">
        <v>1009</v>
      </c>
      <c r="E391" s="4"/>
      <c r="F391" s="4"/>
      <c r="G391" s="4"/>
      <c r="H391" s="4"/>
      <c r="I391" s="4"/>
      <c r="J391" s="4"/>
      <c r="K391" s="2"/>
      <c r="L391" s="2"/>
      <c r="M391" s="2"/>
      <c r="N391" s="165"/>
      <c r="O391" s="40"/>
      <c r="P391" s="40"/>
      <c r="Q391" s="165"/>
      <c r="R391" s="165"/>
      <c r="S391" s="165"/>
      <c r="T391" s="165"/>
      <c r="U391" s="40"/>
      <c r="V391" s="40"/>
      <c r="W391" s="165"/>
      <c r="X391" s="165"/>
      <c r="Y391" s="165"/>
      <c r="Z391" s="165"/>
      <c r="AA391" s="40"/>
      <c r="AB391" s="40"/>
      <c r="AC391" s="165"/>
      <c r="AD391" s="165"/>
      <c r="AE391" s="165"/>
      <c r="AF391" s="165"/>
    </row>
    <row r="392" spans="1:32" x14ac:dyDescent="0.25">
      <c r="A392" s="236"/>
      <c r="B392" s="235"/>
      <c r="C392" s="236" t="s">
        <v>1008</v>
      </c>
      <c r="D392" s="2" t="s">
        <v>1010</v>
      </c>
      <c r="E392" s="4"/>
      <c r="F392" s="4"/>
      <c r="G392" s="4"/>
      <c r="H392" s="4"/>
      <c r="I392" s="4"/>
      <c r="J392" s="4"/>
      <c r="K392" s="2"/>
      <c r="L392" s="2"/>
      <c r="M392" s="2"/>
      <c r="N392" s="165"/>
      <c r="O392" s="40"/>
      <c r="P392" s="40"/>
      <c r="Q392" s="165"/>
      <c r="R392" s="165"/>
      <c r="S392" s="165"/>
      <c r="T392" s="165"/>
      <c r="U392" s="40"/>
      <c r="V392" s="40"/>
      <c r="W392" s="165"/>
      <c r="X392" s="165"/>
      <c r="Y392" s="165"/>
      <c r="Z392" s="165"/>
      <c r="AA392" s="40"/>
      <c r="AB392" s="40"/>
      <c r="AC392" s="165"/>
      <c r="AD392" s="165"/>
      <c r="AE392" s="165"/>
      <c r="AF392" s="165"/>
    </row>
    <row r="393" spans="1:32" x14ac:dyDescent="0.25">
      <c r="A393" s="236">
        <v>97</v>
      </c>
      <c r="B393" s="235"/>
      <c r="C393" s="237" t="s">
        <v>167</v>
      </c>
      <c r="D393" s="12" t="s">
        <v>1011</v>
      </c>
      <c r="E393" s="13"/>
      <c r="F393" s="13" t="s">
        <v>1012</v>
      </c>
      <c r="G393" s="13" t="s">
        <v>1013</v>
      </c>
      <c r="H393" s="4" t="s">
        <v>772</v>
      </c>
      <c r="I393" s="4"/>
      <c r="J393" s="2" t="s">
        <v>775</v>
      </c>
      <c r="K393" s="2" t="s">
        <v>1014</v>
      </c>
      <c r="L393" s="2" t="s">
        <v>1015</v>
      </c>
      <c r="M393" s="2"/>
      <c r="N393" s="165" t="s">
        <v>1215</v>
      </c>
      <c r="O393" s="40"/>
      <c r="P393" s="40"/>
      <c r="Q393" s="165" t="s">
        <v>1215</v>
      </c>
      <c r="R393" s="165"/>
      <c r="S393" s="165"/>
      <c r="T393" s="165"/>
      <c r="U393" s="40"/>
      <c r="V393" s="40"/>
      <c r="W393" s="165"/>
      <c r="X393" s="165" t="s">
        <v>1215</v>
      </c>
      <c r="Y393" s="165"/>
      <c r="Z393" s="165"/>
      <c r="AA393" s="40"/>
      <c r="AB393" s="40"/>
      <c r="AC393" s="165">
        <v>2</v>
      </c>
      <c r="AD393" s="165"/>
      <c r="AE393" s="165">
        <v>54</v>
      </c>
      <c r="AF393" s="165">
        <v>3</v>
      </c>
    </row>
    <row r="394" spans="1:32" x14ac:dyDescent="0.25">
      <c r="A394" s="236"/>
      <c r="B394" s="235"/>
      <c r="C394" s="236" t="s">
        <v>250</v>
      </c>
      <c r="D394" s="2" t="s">
        <v>1016</v>
      </c>
      <c r="E394" s="4"/>
      <c r="F394" s="4"/>
      <c r="G394" s="4"/>
      <c r="H394" s="4"/>
      <c r="I394" s="4"/>
      <c r="J394" s="4"/>
      <c r="K394" s="2"/>
      <c r="L394" s="2"/>
      <c r="M394" s="2"/>
      <c r="N394" s="165"/>
      <c r="O394" s="40"/>
      <c r="P394" s="40"/>
      <c r="Q394" s="165"/>
      <c r="R394" s="165"/>
      <c r="S394" s="165"/>
      <c r="T394" s="165"/>
      <c r="U394" s="40"/>
      <c r="V394" s="40"/>
      <c r="W394" s="165"/>
      <c r="X394" s="165"/>
      <c r="Y394" s="165"/>
      <c r="Z394" s="165"/>
      <c r="AA394" s="40"/>
      <c r="AB394" s="40"/>
      <c r="AC394" s="165"/>
      <c r="AD394" s="165"/>
      <c r="AE394" s="165"/>
      <c r="AF394" s="165"/>
    </row>
    <row r="395" spans="1:32" x14ac:dyDescent="0.25">
      <c r="A395" s="236">
        <v>98</v>
      </c>
      <c r="B395" s="235"/>
      <c r="C395" s="237" t="s">
        <v>446</v>
      </c>
      <c r="D395" s="12" t="s">
        <v>1044</v>
      </c>
      <c r="E395" s="13" t="s">
        <v>1045</v>
      </c>
      <c r="F395" s="13" t="s">
        <v>1046</v>
      </c>
      <c r="G395" s="13" t="s">
        <v>1047</v>
      </c>
      <c r="H395" s="4" t="s">
        <v>1048</v>
      </c>
      <c r="I395" s="2" t="s">
        <v>2265</v>
      </c>
      <c r="J395" s="4" t="s">
        <v>1006</v>
      </c>
      <c r="K395" s="2"/>
      <c r="L395" s="2"/>
      <c r="M395" s="2" t="s">
        <v>349</v>
      </c>
      <c r="N395" s="165" t="s">
        <v>1215</v>
      </c>
      <c r="O395" s="40"/>
      <c r="P395" s="40"/>
      <c r="Q395" s="165" t="s">
        <v>1215</v>
      </c>
      <c r="R395" s="165"/>
      <c r="S395" s="165"/>
      <c r="T395" s="165"/>
      <c r="U395" s="40"/>
      <c r="V395" s="40"/>
      <c r="W395" s="165" t="s">
        <v>1215</v>
      </c>
      <c r="X395" s="165"/>
      <c r="Y395" s="165"/>
      <c r="Z395" s="165"/>
      <c r="AA395" s="40"/>
      <c r="AB395" s="40"/>
      <c r="AC395" s="165">
        <v>3</v>
      </c>
      <c r="AD395" s="165"/>
      <c r="AE395" s="165">
        <v>54</v>
      </c>
      <c r="AF395" s="165">
        <v>6</v>
      </c>
    </row>
    <row r="396" spans="1:32" x14ac:dyDescent="0.25">
      <c r="A396" s="236"/>
      <c r="B396" s="235"/>
      <c r="C396" s="236" t="s">
        <v>213</v>
      </c>
      <c r="D396" s="2" t="s">
        <v>1050</v>
      </c>
      <c r="E396" s="2"/>
      <c r="F396" s="2"/>
      <c r="G396" s="2"/>
      <c r="H396" s="2"/>
      <c r="I396" s="2"/>
      <c r="J396" s="2"/>
      <c r="K396" s="2"/>
      <c r="L396" s="2"/>
      <c r="M396" s="2"/>
      <c r="N396" s="165"/>
      <c r="O396" s="40"/>
      <c r="P396" s="40"/>
      <c r="Q396" s="165"/>
      <c r="R396" s="165"/>
      <c r="S396" s="165"/>
      <c r="T396" s="165"/>
      <c r="U396" s="40"/>
      <c r="V396" s="40"/>
      <c r="W396" s="165"/>
      <c r="X396" s="165"/>
      <c r="Y396" s="165"/>
      <c r="Z396" s="165"/>
      <c r="AA396" s="40"/>
      <c r="AB396" s="40"/>
      <c r="AC396" s="165"/>
      <c r="AD396" s="165"/>
      <c r="AE396" s="165"/>
      <c r="AF396" s="165"/>
    </row>
    <row r="397" spans="1:32" x14ac:dyDescent="0.25">
      <c r="A397" s="236"/>
      <c r="B397" s="235"/>
      <c r="C397" s="236" t="s">
        <v>139</v>
      </c>
      <c r="D397" s="2" t="s">
        <v>1049</v>
      </c>
      <c r="E397" s="2"/>
      <c r="F397" s="2"/>
      <c r="G397" s="2"/>
      <c r="H397" s="2"/>
      <c r="I397" s="2"/>
      <c r="J397" s="2"/>
      <c r="K397" s="2"/>
      <c r="L397" s="2"/>
      <c r="M397" s="2"/>
      <c r="N397" s="165"/>
      <c r="O397" s="40"/>
      <c r="P397" s="40"/>
      <c r="Q397" s="165"/>
      <c r="R397" s="165"/>
      <c r="S397" s="165"/>
      <c r="T397" s="165"/>
      <c r="U397" s="40"/>
      <c r="V397" s="40"/>
      <c r="W397" s="165"/>
      <c r="X397" s="165"/>
      <c r="Y397" s="165"/>
      <c r="Z397" s="165"/>
      <c r="AA397" s="40"/>
      <c r="AB397" s="40"/>
      <c r="AC397" s="165"/>
      <c r="AD397" s="165"/>
      <c r="AE397" s="165"/>
      <c r="AF397" s="165"/>
    </row>
    <row r="398" spans="1:32" x14ac:dyDescent="0.25">
      <c r="A398" s="236">
        <v>99</v>
      </c>
      <c r="B398" s="235"/>
      <c r="C398" s="237" t="s">
        <v>446</v>
      </c>
      <c r="D398" s="229" t="s">
        <v>1052</v>
      </c>
      <c r="E398" s="13" t="s">
        <v>1054</v>
      </c>
      <c r="F398" s="13" t="s">
        <v>1053</v>
      </c>
      <c r="G398" s="47">
        <v>44424</v>
      </c>
      <c r="H398" s="4" t="s">
        <v>772</v>
      </c>
      <c r="I398" s="2"/>
      <c r="J398" s="4" t="s">
        <v>1006</v>
      </c>
      <c r="K398" s="2"/>
      <c r="L398" s="2" t="s">
        <v>583</v>
      </c>
      <c r="M398" s="2"/>
      <c r="N398" s="165" t="s">
        <v>1215</v>
      </c>
      <c r="O398" s="40"/>
      <c r="P398" s="40"/>
      <c r="Q398" s="165" t="s">
        <v>1215</v>
      </c>
      <c r="R398" s="165"/>
      <c r="S398" s="165"/>
      <c r="T398" s="165"/>
      <c r="U398" s="40"/>
      <c r="V398" s="40"/>
      <c r="W398" s="165" t="s">
        <v>1215</v>
      </c>
      <c r="X398" s="165"/>
      <c r="Y398" s="165"/>
      <c r="Z398" s="165"/>
      <c r="AA398" s="40"/>
      <c r="AB398" s="40"/>
      <c r="AC398" s="165">
        <v>4</v>
      </c>
      <c r="AD398" s="165"/>
      <c r="AE398" s="165">
        <v>67</v>
      </c>
      <c r="AF398" s="165">
        <v>3</v>
      </c>
    </row>
    <row r="399" spans="1:32" x14ac:dyDescent="0.25">
      <c r="A399" s="236"/>
      <c r="B399" s="235"/>
      <c r="C399" s="236" t="s">
        <v>250</v>
      </c>
      <c r="D399" s="9" t="s">
        <v>1062</v>
      </c>
      <c r="E399" s="13"/>
      <c r="F399" s="13"/>
      <c r="G399" s="47"/>
      <c r="H399" s="4"/>
      <c r="I399" s="2"/>
      <c r="J399" s="4"/>
      <c r="K399" s="2"/>
      <c r="L399" s="2"/>
      <c r="M399" s="2"/>
      <c r="N399" s="165"/>
      <c r="O399" s="40"/>
      <c r="P399" s="40"/>
      <c r="Q399" s="165"/>
      <c r="R399" s="165"/>
      <c r="S399" s="165"/>
      <c r="T399" s="165"/>
      <c r="U399" s="40"/>
      <c r="V399" s="40"/>
      <c r="W399" s="165"/>
      <c r="X399" s="165"/>
      <c r="Y399" s="165"/>
      <c r="Z399" s="165"/>
      <c r="AA399" s="40"/>
      <c r="AB399" s="40"/>
      <c r="AC399" s="165"/>
      <c r="AD399" s="165"/>
      <c r="AE399" s="165"/>
      <c r="AF399" s="165"/>
    </row>
    <row r="400" spans="1:32" x14ac:dyDescent="0.25">
      <c r="A400" s="236"/>
      <c r="B400" s="235"/>
      <c r="C400" s="236" t="s">
        <v>505</v>
      </c>
      <c r="D400" s="9" t="s">
        <v>1063</v>
      </c>
      <c r="E400" s="13"/>
      <c r="F400" s="13"/>
      <c r="G400" s="47"/>
      <c r="H400" s="4"/>
      <c r="I400" s="2"/>
      <c r="J400" s="4"/>
      <c r="K400" s="2"/>
      <c r="L400" s="2"/>
      <c r="M400" s="2"/>
      <c r="N400" s="165"/>
      <c r="O400" s="40"/>
      <c r="P400" s="40"/>
      <c r="Q400" s="165"/>
      <c r="R400" s="165"/>
      <c r="S400" s="165"/>
      <c r="T400" s="165"/>
      <c r="U400" s="40"/>
      <c r="V400" s="40"/>
      <c r="W400" s="165"/>
      <c r="X400" s="165"/>
      <c r="Y400" s="165"/>
      <c r="Z400" s="165"/>
      <c r="AA400" s="40"/>
      <c r="AB400" s="40"/>
      <c r="AC400" s="165"/>
      <c r="AD400" s="165"/>
      <c r="AE400" s="165"/>
      <c r="AF400" s="165"/>
    </row>
    <row r="401" spans="1:32" x14ac:dyDescent="0.25">
      <c r="A401" s="236"/>
      <c r="B401" s="235"/>
      <c r="C401" s="236" t="s">
        <v>590</v>
      </c>
      <c r="D401" s="9" t="s">
        <v>1064</v>
      </c>
      <c r="E401" s="13"/>
      <c r="F401" s="13"/>
      <c r="G401" s="47"/>
      <c r="H401" s="4"/>
      <c r="I401" s="2"/>
      <c r="J401" s="4"/>
      <c r="K401" s="2"/>
      <c r="L401" s="2"/>
      <c r="M401" s="2"/>
      <c r="N401" s="165"/>
      <c r="O401" s="40"/>
      <c r="P401" s="40"/>
      <c r="Q401" s="165"/>
      <c r="R401" s="165"/>
      <c r="S401" s="165"/>
      <c r="T401" s="165"/>
      <c r="U401" s="40"/>
      <c r="V401" s="40"/>
      <c r="W401" s="165"/>
      <c r="X401" s="165"/>
      <c r="Y401" s="165"/>
      <c r="Z401" s="165"/>
      <c r="AA401" s="40"/>
      <c r="AB401" s="40"/>
      <c r="AC401" s="165"/>
      <c r="AD401" s="165"/>
      <c r="AE401" s="165"/>
      <c r="AF401" s="165"/>
    </row>
    <row r="402" spans="1:32" x14ac:dyDescent="0.25">
      <c r="A402" s="236">
        <v>100</v>
      </c>
      <c r="B402" s="235"/>
      <c r="C402" s="237" t="s">
        <v>446</v>
      </c>
      <c r="D402" s="12" t="s">
        <v>1055</v>
      </c>
      <c r="E402" s="13" t="s">
        <v>1056</v>
      </c>
      <c r="F402" s="13" t="s">
        <v>1057</v>
      </c>
      <c r="G402" s="47">
        <v>44419</v>
      </c>
      <c r="H402" s="4" t="s">
        <v>772</v>
      </c>
      <c r="I402" s="2"/>
      <c r="J402" s="4" t="s">
        <v>1006</v>
      </c>
      <c r="K402" s="2"/>
      <c r="L402" s="2"/>
      <c r="M402" s="2" t="s">
        <v>1058</v>
      </c>
      <c r="N402" s="165" t="s">
        <v>1215</v>
      </c>
      <c r="O402" s="40"/>
      <c r="P402" s="40"/>
      <c r="Q402" s="165" t="s">
        <v>1215</v>
      </c>
      <c r="R402" s="165"/>
      <c r="S402" s="165"/>
      <c r="T402" s="165"/>
      <c r="U402" s="40"/>
      <c r="V402" s="40"/>
      <c r="W402" s="165" t="s">
        <v>1215</v>
      </c>
      <c r="X402" s="165"/>
      <c r="Y402" s="165"/>
      <c r="Z402" s="165"/>
      <c r="AA402" s="40"/>
      <c r="AB402" s="40"/>
      <c r="AC402" s="165">
        <v>4</v>
      </c>
      <c r="AD402" s="165"/>
      <c r="AE402" s="165">
        <v>54</v>
      </c>
      <c r="AF402" s="165">
        <v>2</v>
      </c>
    </row>
    <row r="403" spans="1:32" x14ac:dyDescent="0.25">
      <c r="A403" s="236"/>
      <c r="B403" s="235"/>
      <c r="C403" s="236" t="s">
        <v>137</v>
      </c>
      <c r="D403" s="2" t="s">
        <v>1059</v>
      </c>
      <c r="E403" s="2"/>
      <c r="F403" s="2"/>
      <c r="G403" s="2"/>
      <c r="H403" s="2"/>
      <c r="I403" s="2"/>
      <c r="J403" s="2"/>
      <c r="K403" s="2"/>
      <c r="L403" s="2"/>
      <c r="M403" s="2"/>
      <c r="N403" s="165"/>
      <c r="O403" s="40"/>
      <c r="P403" s="40"/>
      <c r="Q403" s="165"/>
      <c r="R403" s="165"/>
      <c r="S403" s="165"/>
      <c r="T403" s="165"/>
      <c r="U403" s="40"/>
      <c r="V403" s="40"/>
      <c r="W403" s="165"/>
      <c r="X403" s="165"/>
      <c r="Y403" s="165"/>
      <c r="Z403" s="165"/>
      <c r="AA403" s="40"/>
      <c r="AB403" s="40"/>
      <c r="AC403" s="165"/>
      <c r="AD403" s="165"/>
      <c r="AE403" s="165"/>
      <c r="AF403" s="165"/>
    </row>
    <row r="404" spans="1:32" x14ac:dyDescent="0.25">
      <c r="A404" s="236"/>
      <c r="B404" s="235"/>
      <c r="C404" s="236" t="s">
        <v>139</v>
      </c>
      <c r="D404" s="2" t="s">
        <v>1060</v>
      </c>
      <c r="E404" s="2"/>
      <c r="F404" s="2"/>
      <c r="G404" s="2"/>
      <c r="H404" s="2"/>
      <c r="I404" s="2"/>
      <c r="J404" s="2"/>
      <c r="K404" s="2"/>
      <c r="L404" s="2"/>
      <c r="M404" s="2"/>
      <c r="N404" s="165"/>
      <c r="O404" s="40"/>
      <c r="P404" s="40"/>
      <c r="Q404" s="165"/>
      <c r="R404" s="165"/>
      <c r="S404" s="165"/>
      <c r="T404" s="165"/>
      <c r="U404" s="40"/>
      <c r="V404" s="40"/>
      <c r="W404" s="165"/>
      <c r="X404" s="165"/>
      <c r="Y404" s="165"/>
      <c r="Z404" s="165"/>
      <c r="AA404" s="40"/>
      <c r="AB404" s="40"/>
      <c r="AC404" s="165"/>
      <c r="AD404" s="165"/>
      <c r="AE404" s="165"/>
      <c r="AF404" s="165"/>
    </row>
    <row r="405" spans="1:32" x14ac:dyDescent="0.25">
      <c r="A405" s="236"/>
      <c r="B405" s="235"/>
      <c r="C405" s="236" t="s">
        <v>139</v>
      </c>
      <c r="D405" s="2" t="s">
        <v>1061</v>
      </c>
      <c r="E405" s="2"/>
      <c r="F405" s="2"/>
      <c r="G405" s="2"/>
      <c r="H405" s="2"/>
      <c r="I405" s="2"/>
      <c r="J405" s="2"/>
      <c r="K405" s="2"/>
      <c r="L405" s="2"/>
      <c r="M405" s="2"/>
      <c r="N405" s="165"/>
      <c r="O405" s="40"/>
      <c r="P405" s="40"/>
      <c r="Q405" s="165"/>
      <c r="R405" s="165"/>
      <c r="S405" s="165"/>
      <c r="T405" s="165"/>
      <c r="U405" s="40"/>
      <c r="V405" s="40"/>
      <c r="W405" s="165"/>
      <c r="X405" s="165"/>
      <c r="Y405" s="165"/>
      <c r="Z405" s="165"/>
      <c r="AA405" s="40"/>
      <c r="AB405" s="40"/>
      <c r="AC405" s="165"/>
      <c r="AD405" s="165"/>
      <c r="AE405" s="165"/>
      <c r="AF405" s="165"/>
    </row>
    <row r="406" spans="1:32" x14ac:dyDescent="0.25">
      <c r="A406" s="236">
        <v>101</v>
      </c>
      <c r="B406" s="235"/>
      <c r="C406" s="237" t="s">
        <v>448</v>
      </c>
      <c r="D406" s="12" t="s">
        <v>2060</v>
      </c>
      <c r="E406" s="13" t="s">
        <v>2061</v>
      </c>
      <c r="F406" s="13" t="s">
        <v>2062</v>
      </c>
      <c r="G406" s="183">
        <v>43794</v>
      </c>
      <c r="H406" s="4" t="s">
        <v>2063</v>
      </c>
      <c r="I406" s="2"/>
      <c r="J406" s="2" t="s">
        <v>775</v>
      </c>
      <c r="K406" s="2" t="s">
        <v>2064</v>
      </c>
      <c r="L406" s="2"/>
      <c r="M406" s="2" t="s">
        <v>2065</v>
      </c>
      <c r="N406" s="165" t="s">
        <v>1215</v>
      </c>
      <c r="O406" s="40"/>
      <c r="P406" s="40"/>
      <c r="Q406" s="165" t="s">
        <v>1215</v>
      </c>
      <c r="R406" s="165"/>
      <c r="S406" s="165"/>
      <c r="T406" s="165"/>
      <c r="U406" s="40"/>
      <c r="V406" s="40"/>
      <c r="W406" s="165"/>
      <c r="X406" s="165" t="s">
        <v>1215</v>
      </c>
      <c r="Y406" s="165"/>
      <c r="Z406" s="165"/>
      <c r="AA406" s="40"/>
      <c r="AB406" s="40"/>
      <c r="AC406" s="165">
        <v>3</v>
      </c>
      <c r="AD406" s="165"/>
      <c r="AE406" s="165">
        <v>54</v>
      </c>
      <c r="AF406" s="165">
        <v>5</v>
      </c>
    </row>
    <row r="407" spans="1:32" x14ac:dyDescent="0.25">
      <c r="A407" s="236"/>
      <c r="B407" s="235"/>
      <c r="C407" s="2" t="s">
        <v>213</v>
      </c>
      <c r="D407" s="2" t="s">
        <v>2066</v>
      </c>
      <c r="E407" s="2"/>
      <c r="F407" s="2"/>
      <c r="G407" s="2"/>
      <c r="H407" s="2"/>
      <c r="I407" s="2"/>
      <c r="J407" s="2"/>
      <c r="K407" s="2"/>
      <c r="L407" s="2"/>
      <c r="M407" s="2"/>
      <c r="N407" s="40"/>
      <c r="O407" s="40"/>
      <c r="P407" s="40"/>
      <c r="Q407" s="165"/>
      <c r="R407" s="165"/>
      <c r="S407" s="165"/>
      <c r="T407" s="165"/>
      <c r="U407" s="40"/>
      <c r="V407" s="40"/>
      <c r="W407" s="165"/>
      <c r="X407" s="165"/>
      <c r="Y407" s="165"/>
      <c r="Z407" s="165"/>
      <c r="AA407" s="40"/>
      <c r="AB407" s="40"/>
      <c r="AC407" s="165"/>
      <c r="AD407" s="165"/>
      <c r="AE407" s="165"/>
      <c r="AF407" s="165"/>
    </row>
    <row r="408" spans="1:32" x14ac:dyDescent="0.25">
      <c r="A408" s="236"/>
      <c r="B408" s="235"/>
      <c r="C408" s="2" t="s">
        <v>139</v>
      </c>
      <c r="D408" s="2" t="s">
        <v>2067</v>
      </c>
      <c r="E408" s="2"/>
      <c r="F408" s="2"/>
      <c r="G408" s="2"/>
      <c r="H408" s="2"/>
      <c r="I408" s="2"/>
      <c r="J408" s="2"/>
      <c r="K408" s="2"/>
      <c r="L408" s="2"/>
      <c r="M408" s="2"/>
      <c r="N408" s="40"/>
      <c r="O408" s="40"/>
      <c r="P408" s="40"/>
      <c r="Q408" s="165"/>
      <c r="R408" s="165"/>
      <c r="S408" s="165"/>
      <c r="T408" s="165"/>
      <c r="U408" s="40"/>
      <c r="V408" s="40"/>
      <c r="W408" s="165"/>
      <c r="X408" s="165"/>
      <c r="Y408" s="165"/>
      <c r="Z408" s="165"/>
      <c r="AA408" s="40"/>
      <c r="AB408" s="40"/>
      <c r="AC408" s="165"/>
      <c r="AD408" s="165"/>
      <c r="AE408" s="165"/>
      <c r="AF408" s="165"/>
    </row>
    <row r="409" spans="1:32" x14ac:dyDescent="0.25">
      <c r="A409" s="236">
        <v>102</v>
      </c>
      <c r="B409" s="235"/>
      <c r="C409" s="236" t="s">
        <v>167</v>
      </c>
      <c r="D409" s="2" t="s">
        <v>463</v>
      </c>
      <c r="E409" s="13" t="s">
        <v>2069</v>
      </c>
      <c r="F409" s="13" t="s">
        <v>2070</v>
      </c>
      <c r="G409" s="183">
        <v>44573</v>
      </c>
      <c r="H409" s="2" t="s">
        <v>2071</v>
      </c>
      <c r="I409" s="2"/>
      <c r="J409" s="2" t="s">
        <v>775</v>
      </c>
      <c r="K409" s="2" t="s">
        <v>2072</v>
      </c>
      <c r="L409" s="2" t="s">
        <v>2073</v>
      </c>
      <c r="M409" s="2"/>
      <c r="N409" s="236" t="s">
        <v>1215</v>
      </c>
      <c r="O409" s="2"/>
      <c r="P409" s="2"/>
      <c r="Q409" s="165" t="s">
        <v>1215</v>
      </c>
      <c r="R409" s="165"/>
      <c r="S409" s="165"/>
      <c r="T409" s="165"/>
      <c r="U409" s="40"/>
      <c r="V409" s="40"/>
      <c r="W409" s="165" t="s">
        <v>1215</v>
      </c>
      <c r="X409" s="165"/>
      <c r="Y409" s="165"/>
      <c r="Z409" s="165"/>
      <c r="AA409" s="40"/>
      <c r="AB409" s="40"/>
      <c r="AC409" s="165">
        <v>3</v>
      </c>
      <c r="AD409" s="165"/>
      <c r="AE409" s="165">
        <v>54</v>
      </c>
      <c r="AF409" s="165">
        <v>5</v>
      </c>
    </row>
    <row r="410" spans="1:32" x14ac:dyDescent="0.25">
      <c r="A410" s="165"/>
      <c r="B410" s="239"/>
      <c r="C410" s="165" t="s">
        <v>213</v>
      </c>
      <c r="D410" s="40" t="s">
        <v>2074</v>
      </c>
      <c r="E410" s="40"/>
      <c r="F410" s="40"/>
      <c r="G410" s="40"/>
      <c r="H410" s="2"/>
      <c r="I410" s="2"/>
      <c r="J410" s="2"/>
      <c r="K410" s="2"/>
      <c r="L410" s="2"/>
      <c r="M410" s="2"/>
      <c r="N410" s="40"/>
      <c r="O410" s="40"/>
      <c r="P410" s="40"/>
      <c r="Q410" s="165"/>
      <c r="R410" s="165"/>
      <c r="S410" s="165"/>
      <c r="T410" s="165"/>
      <c r="U410" s="40"/>
      <c r="V410" s="40"/>
      <c r="W410" s="165"/>
      <c r="X410" s="165"/>
      <c r="Y410" s="165"/>
      <c r="Z410" s="165"/>
      <c r="AA410" s="40"/>
      <c r="AB410" s="40"/>
      <c r="AC410" s="165"/>
      <c r="AD410" s="165"/>
      <c r="AE410" s="165"/>
      <c r="AF410" s="165"/>
    </row>
    <row r="411" spans="1:32" x14ac:dyDescent="0.25">
      <c r="A411" s="165"/>
      <c r="B411" s="239"/>
      <c r="C411" s="165" t="s">
        <v>139</v>
      </c>
      <c r="D411" s="40" t="s">
        <v>2075</v>
      </c>
      <c r="E411" s="40"/>
      <c r="F411" s="40"/>
      <c r="G411" s="40"/>
      <c r="H411" s="2"/>
      <c r="I411" s="2"/>
      <c r="J411" s="2"/>
      <c r="K411" s="2"/>
      <c r="L411" s="2"/>
      <c r="M411" s="2"/>
      <c r="N411" s="165"/>
      <c r="O411" s="40"/>
      <c r="P411" s="40"/>
      <c r="Q411" s="165"/>
      <c r="R411" s="165"/>
      <c r="S411" s="165"/>
      <c r="T411" s="165"/>
      <c r="U411" s="40"/>
      <c r="V411" s="40"/>
      <c r="W411" s="165"/>
      <c r="X411" s="165"/>
      <c r="Y411" s="165"/>
      <c r="Z411" s="165"/>
      <c r="AA411" s="40"/>
      <c r="AB411" s="40"/>
      <c r="AC411" s="165"/>
      <c r="AD411" s="165"/>
      <c r="AE411" s="165"/>
      <c r="AF411" s="165"/>
    </row>
    <row r="412" spans="1:32" x14ac:dyDescent="0.25">
      <c r="A412" s="165">
        <v>103</v>
      </c>
      <c r="B412" s="239"/>
      <c r="C412" s="237" t="s">
        <v>167</v>
      </c>
      <c r="D412" s="12" t="s">
        <v>1596</v>
      </c>
      <c r="E412" s="13" t="s">
        <v>2175</v>
      </c>
      <c r="F412" s="13" t="s">
        <v>2176</v>
      </c>
      <c r="G412" s="47">
        <v>44420</v>
      </c>
      <c r="H412" s="2" t="s">
        <v>2071</v>
      </c>
      <c r="I412" s="2"/>
      <c r="J412" s="2" t="s">
        <v>775</v>
      </c>
      <c r="K412" s="2" t="s">
        <v>2177</v>
      </c>
      <c r="L412" s="40"/>
      <c r="M412" s="2" t="s">
        <v>695</v>
      </c>
      <c r="N412" s="236" t="s">
        <v>1215</v>
      </c>
      <c r="O412" s="2"/>
      <c r="P412" s="2"/>
      <c r="Q412" s="165" t="s">
        <v>1215</v>
      </c>
      <c r="R412" s="165"/>
      <c r="S412" s="165"/>
      <c r="T412" s="165"/>
      <c r="U412" s="40"/>
      <c r="V412" s="40"/>
      <c r="W412" s="165"/>
      <c r="X412" s="165" t="s">
        <v>1215</v>
      </c>
      <c r="Y412" s="165"/>
      <c r="Z412" s="165"/>
      <c r="AA412" s="40"/>
      <c r="AB412" s="40"/>
      <c r="AC412" s="165">
        <v>4</v>
      </c>
      <c r="AD412" s="165"/>
      <c r="AE412" s="165">
        <v>54</v>
      </c>
      <c r="AF412" s="165">
        <v>5</v>
      </c>
    </row>
    <row r="413" spans="1:32" x14ac:dyDescent="0.25">
      <c r="A413" s="165"/>
      <c r="B413" s="239"/>
      <c r="C413" s="236" t="s">
        <v>137</v>
      </c>
      <c r="D413" s="2" t="s">
        <v>2178</v>
      </c>
      <c r="E413" s="2"/>
      <c r="F413" s="2"/>
      <c r="G413" s="2"/>
      <c r="H413" s="2"/>
      <c r="I413" s="2"/>
      <c r="J413" s="2"/>
      <c r="K413" s="40"/>
      <c r="L413" s="2"/>
      <c r="M413" s="2"/>
      <c r="N413" s="2"/>
      <c r="O413" s="2"/>
      <c r="P413" s="2"/>
      <c r="Q413" s="165"/>
      <c r="R413" s="165"/>
      <c r="S413" s="165"/>
      <c r="T413" s="165"/>
      <c r="U413" s="40"/>
      <c r="V413" s="40"/>
      <c r="W413" s="165"/>
      <c r="X413" s="165"/>
      <c r="Y413" s="165"/>
      <c r="Z413" s="165"/>
      <c r="AA413" s="40"/>
      <c r="AB413" s="40"/>
      <c r="AC413" s="165"/>
      <c r="AD413" s="165"/>
      <c r="AE413" s="165"/>
      <c r="AF413" s="165"/>
    </row>
    <row r="414" spans="1:32" x14ac:dyDescent="0.25">
      <c r="A414" s="165"/>
      <c r="B414" s="239"/>
      <c r="C414" s="236" t="s">
        <v>139</v>
      </c>
      <c r="D414" s="2" t="s">
        <v>2179</v>
      </c>
      <c r="E414" s="2"/>
      <c r="F414" s="2"/>
      <c r="G414" s="2"/>
      <c r="H414" s="2"/>
      <c r="I414" s="2"/>
      <c r="J414" s="2"/>
      <c r="K414" s="40"/>
      <c r="L414" s="2"/>
      <c r="M414" s="2"/>
      <c r="N414" s="2"/>
      <c r="O414" s="2"/>
      <c r="P414" s="2"/>
      <c r="Q414" s="165"/>
      <c r="R414" s="165"/>
      <c r="S414" s="165"/>
      <c r="T414" s="165"/>
      <c r="U414" s="40"/>
      <c r="V414" s="40"/>
      <c r="W414" s="165"/>
      <c r="X414" s="165"/>
      <c r="Y414" s="165"/>
      <c r="Z414" s="165"/>
      <c r="AA414" s="40"/>
      <c r="AB414" s="40"/>
      <c r="AC414" s="165"/>
      <c r="AD414" s="165"/>
      <c r="AE414" s="165"/>
      <c r="AF414" s="165"/>
    </row>
    <row r="415" spans="1:32" x14ac:dyDescent="0.25">
      <c r="A415" s="165"/>
      <c r="B415" s="239"/>
      <c r="C415" s="236" t="s">
        <v>139</v>
      </c>
      <c r="D415" s="2" t="s">
        <v>2180</v>
      </c>
      <c r="E415" s="2"/>
      <c r="F415" s="2"/>
      <c r="G415" s="2"/>
      <c r="H415" s="2"/>
      <c r="I415" s="2"/>
      <c r="J415" s="2"/>
      <c r="K415" s="40"/>
      <c r="L415" s="2"/>
      <c r="M415" s="2"/>
      <c r="N415" s="2"/>
      <c r="O415" s="2"/>
      <c r="P415" s="2"/>
      <c r="Q415" s="165"/>
      <c r="R415" s="165"/>
      <c r="S415" s="165"/>
      <c r="T415" s="165"/>
      <c r="U415" s="40"/>
      <c r="V415" s="40"/>
      <c r="W415" s="165"/>
      <c r="X415" s="165"/>
      <c r="Y415" s="165"/>
      <c r="Z415" s="165"/>
      <c r="AA415" s="40"/>
      <c r="AB415" s="40"/>
      <c r="AC415" s="165"/>
      <c r="AD415" s="165"/>
      <c r="AE415" s="236"/>
      <c r="AF415" s="236"/>
    </row>
    <row r="416" spans="1:32" x14ac:dyDescent="0.25">
      <c r="A416" s="165">
        <v>104</v>
      </c>
      <c r="B416" s="239"/>
      <c r="C416" s="237" t="s">
        <v>448</v>
      </c>
      <c r="D416" s="12" t="s">
        <v>1406</v>
      </c>
      <c r="E416" s="13" t="s">
        <v>2181</v>
      </c>
      <c r="F416" s="13" t="s">
        <v>2182</v>
      </c>
      <c r="G416" s="183">
        <v>44371</v>
      </c>
      <c r="H416" s="2" t="s">
        <v>2071</v>
      </c>
      <c r="I416" s="2"/>
      <c r="J416" s="4" t="s">
        <v>1006</v>
      </c>
      <c r="K416" s="40"/>
      <c r="L416" s="2"/>
      <c r="M416" s="2" t="s">
        <v>583</v>
      </c>
      <c r="N416" s="236" t="s">
        <v>1215</v>
      </c>
      <c r="O416" s="40"/>
      <c r="P416" s="40"/>
      <c r="Q416" s="165" t="s">
        <v>1215</v>
      </c>
      <c r="R416" s="165"/>
      <c r="S416" s="165"/>
      <c r="T416" s="165"/>
      <c r="U416" s="40"/>
      <c r="V416" s="40"/>
      <c r="W416" s="165" t="s">
        <v>1215</v>
      </c>
      <c r="X416" s="165"/>
      <c r="Y416" s="165"/>
      <c r="Z416" s="165"/>
      <c r="AA416" s="40"/>
      <c r="AB416" s="40"/>
      <c r="AC416" s="165">
        <v>4</v>
      </c>
      <c r="AD416" s="165"/>
      <c r="AE416" s="165">
        <v>54</v>
      </c>
      <c r="AF416" s="165">
        <v>2</v>
      </c>
    </row>
    <row r="417" spans="1:32" x14ac:dyDescent="0.25">
      <c r="A417" s="165"/>
      <c r="B417" s="239"/>
      <c r="C417" s="236" t="s">
        <v>137</v>
      </c>
      <c r="D417" s="2" t="s">
        <v>2183</v>
      </c>
      <c r="E417" s="2"/>
      <c r="F417" s="2"/>
      <c r="G417" s="2"/>
      <c r="H417" s="2"/>
      <c r="I417" s="2"/>
      <c r="J417" s="2"/>
      <c r="K417" s="2"/>
      <c r="L417" s="2"/>
      <c r="M417" s="2"/>
      <c r="N417" s="2"/>
      <c r="O417" s="2"/>
      <c r="P417" s="2"/>
      <c r="Q417" s="165"/>
      <c r="R417" s="165"/>
      <c r="S417" s="165"/>
      <c r="T417" s="165"/>
      <c r="U417" s="40"/>
      <c r="V417" s="40"/>
      <c r="W417" s="165"/>
      <c r="X417" s="165"/>
      <c r="Y417" s="165"/>
      <c r="Z417" s="165"/>
      <c r="AA417" s="40"/>
      <c r="AB417" s="40"/>
      <c r="AC417" s="165"/>
      <c r="AD417" s="165"/>
      <c r="AE417" s="165"/>
      <c r="AF417" s="165"/>
    </row>
    <row r="418" spans="1:32" x14ac:dyDescent="0.25">
      <c r="A418" s="165"/>
      <c r="B418" s="239"/>
      <c r="C418" s="236" t="s">
        <v>139</v>
      </c>
      <c r="D418" s="2" t="s">
        <v>2184</v>
      </c>
      <c r="E418" s="2"/>
      <c r="F418" s="2"/>
      <c r="G418" s="2"/>
      <c r="H418" s="2"/>
      <c r="I418" s="2"/>
      <c r="J418" s="2"/>
      <c r="K418" s="2"/>
      <c r="L418" s="2"/>
      <c r="M418" s="2"/>
      <c r="N418" s="2"/>
      <c r="O418" s="2"/>
      <c r="P418" s="2"/>
      <c r="Q418" s="165"/>
      <c r="R418" s="165"/>
      <c r="S418" s="165"/>
      <c r="T418" s="165"/>
      <c r="U418" s="40"/>
      <c r="V418" s="40"/>
      <c r="W418" s="165"/>
      <c r="X418" s="165"/>
      <c r="Y418" s="165"/>
      <c r="Z418" s="165"/>
      <c r="AA418" s="40"/>
      <c r="AB418" s="40"/>
      <c r="AC418" s="165"/>
      <c r="AD418" s="165"/>
      <c r="AE418" s="165"/>
      <c r="AF418" s="165"/>
    </row>
    <row r="419" spans="1:32" x14ac:dyDescent="0.25">
      <c r="A419" s="165"/>
      <c r="B419" s="239"/>
      <c r="C419" s="236" t="s">
        <v>139</v>
      </c>
      <c r="D419" s="2" t="s">
        <v>2185</v>
      </c>
      <c r="E419" s="2"/>
      <c r="F419" s="2"/>
      <c r="G419" s="2"/>
      <c r="H419" s="2"/>
      <c r="I419" s="2"/>
      <c r="J419" s="2"/>
      <c r="K419" s="2"/>
      <c r="L419" s="2"/>
      <c r="M419" s="2"/>
      <c r="N419" s="2"/>
      <c r="O419" s="2"/>
      <c r="P419" s="2"/>
      <c r="Q419" s="165"/>
      <c r="R419" s="165"/>
      <c r="S419" s="165"/>
      <c r="T419" s="165"/>
      <c r="U419" s="40"/>
      <c r="V419" s="40"/>
      <c r="W419" s="165"/>
      <c r="X419" s="165"/>
      <c r="Y419" s="165"/>
      <c r="Z419" s="165"/>
      <c r="AA419" s="40"/>
      <c r="AB419" s="40"/>
      <c r="AC419" s="165"/>
      <c r="AD419" s="165"/>
      <c r="AE419" s="165"/>
      <c r="AF419" s="165"/>
    </row>
    <row r="420" spans="1:32" x14ac:dyDescent="0.25">
      <c r="A420" s="236">
        <v>105</v>
      </c>
      <c r="B420" s="235"/>
      <c r="C420" s="237" t="s">
        <v>453</v>
      </c>
      <c r="D420" s="12" t="s">
        <v>2187</v>
      </c>
      <c r="E420" s="13" t="s">
        <v>2188</v>
      </c>
      <c r="F420" s="9">
        <v>151547288</v>
      </c>
      <c r="G420" s="183">
        <v>41765</v>
      </c>
      <c r="H420" s="2" t="s">
        <v>2189</v>
      </c>
      <c r="I420" s="2"/>
      <c r="J420" s="2" t="s">
        <v>2190</v>
      </c>
      <c r="K420" s="2" t="s">
        <v>2210</v>
      </c>
      <c r="L420" s="2"/>
      <c r="M420" s="2" t="s">
        <v>2191</v>
      </c>
      <c r="N420" s="236" t="s">
        <v>1215</v>
      </c>
      <c r="O420" s="2"/>
      <c r="P420" s="165"/>
      <c r="Q420" s="165" t="s">
        <v>1215</v>
      </c>
      <c r="R420" s="165"/>
      <c r="S420" s="161"/>
      <c r="T420" s="165"/>
      <c r="U420" s="40"/>
      <c r="V420" s="40"/>
      <c r="W420" s="165"/>
      <c r="X420" s="165" t="s">
        <v>1215</v>
      </c>
      <c r="Y420" s="165"/>
      <c r="Z420" s="165"/>
      <c r="AA420" s="40"/>
      <c r="AB420" s="40"/>
      <c r="AC420" s="165">
        <v>6</v>
      </c>
      <c r="AD420" s="165"/>
      <c r="AE420" s="165">
        <v>54</v>
      </c>
      <c r="AF420" s="165">
        <v>6</v>
      </c>
    </row>
    <row r="421" spans="1:32" x14ac:dyDescent="0.25">
      <c r="A421" s="236"/>
      <c r="B421" s="235"/>
      <c r="C421" s="236" t="s">
        <v>238</v>
      </c>
      <c r="D421" s="2" t="s">
        <v>2192</v>
      </c>
      <c r="E421" s="2"/>
      <c r="F421" s="2"/>
      <c r="G421" s="2"/>
      <c r="H421" s="2"/>
      <c r="I421" s="2"/>
      <c r="J421" s="2"/>
      <c r="K421" s="2"/>
      <c r="L421" s="2"/>
      <c r="M421" s="2"/>
      <c r="N421" s="196"/>
      <c r="O421" s="2"/>
      <c r="P421" s="2"/>
      <c r="Q421" s="165"/>
      <c r="R421" s="165"/>
      <c r="S421" s="165"/>
      <c r="T421" s="165"/>
      <c r="U421" s="40"/>
      <c r="V421" s="40"/>
      <c r="W421" s="165"/>
      <c r="X421" s="165"/>
      <c r="Y421" s="165"/>
      <c r="Z421" s="165"/>
      <c r="AA421" s="40"/>
      <c r="AB421" s="40"/>
      <c r="AC421" s="165"/>
      <c r="AD421" s="165"/>
      <c r="AE421" s="165"/>
      <c r="AF421" s="165"/>
    </row>
    <row r="422" spans="1:32" x14ac:dyDescent="0.25">
      <c r="A422" s="236"/>
      <c r="B422" s="235"/>
      <c r="C422" s="236" t="s">
        <v>250</v>
      </c>
      <c r="D422" s="2" t="s">
        <v>2193</v>
      </c>
      <c r="E422" s="2"/>
      <c r="F422" s="2"/>
      <c r="G422" s="2"/>
      <c r="H422" s="2"/>
      <c r="I422" s="2"/>
      <c r="J422" s="2"/>
      <c r="K422" s="2"/>
      <c r="L422" s="2"/>
      <c r="M422" s="2"/>
      <c r="N422" s="236"/>
      <c r="O422" s="2"/>
      <c r="P422" s="2"/>
      <c r="Q422" s="165"/>
      <c r="R422" s="165"/>
      <c r="S422" s="165"/>
      <c r="T422" s="165"/>
      <c r="U422" s="40"/>
      <c r="V422" s="40"/>
      <c r="W422" s="165"/>
      <c r="X422" s="165"/>
      <c r="Y422" s="165"/>
      <c r="Z422" s="165"/>
      <c r="AA422" s="40"/>
      <c r="AB422" s="40"/>
      <c r="AC422" s="165"/>
      <c r="AD422" s="165"/>
      <c r="AE422" s="165"/>
      <c r="AF422" s="165"/>
    </row>
    <row r="423" spans="1:32" x14ac:dyDescent="0.25">
      <c r="A423" s="236"/>
      <c r="B423" s="235"/>
      <c r="C423" s="236" t="s">
        <v>213</v>
      </c>
      <c r="D423" s="2" t="s">
        <v>2198</v>
      </c>
      <c r="E423" s="2"/>
      <c r="F423" s="2"/>
      <c r="G423" s="2"/>
      <c r="H423" s="2"/>
      <c r="I423" s="2"/>
      <c r="J423" s="2"/>
      <c r="K423" s="2"/>
      <c r="L423" s="2"/>
      <c r="M423" s="2"/>
      <c r="N423" s="236"/>
      <c r="O423" s="2"/>
      <c r="P423" s="2"/>
      <c r="Q423" s="165"/>
      <c r="R423" s="165"/>
      <c r="S423" s="165"/>
      <c r="T423" s="165"/>
      <c r="U423" s="40"/>
      <c r="V423" s="40"/>
      <c r="W423" s="165"/>
      <c r="X423" s="165"/>
      <c r="Y423" s="165"/>
      <c r="Z423" s="165"/>
      <c r="AA423" s="40"/>
      <c r="AB423" s="40"/>
      <c r="AC423" s="165"/>
      <c r="AD423" s="165"/>
      <c r="AE423" s="165"/>
      <c r="AF423" s="165"/>
    </row>
    <row r="424" spans="1:32" x14ac:dyDescent="0.25">
      <c r="A424" s="236"/>
      <c r="B424" s="235"/>
      <c r="C424" s="236" t="s">
        <v>2194</v>
      </c>
      <c r="D424" s="2" t="s">
        <v>2195</v>
      </c>
      <c r="E424" s="2"/>
      <c r="F424" s="2"/>
      <c r="G424" s="2"/>
      <c r="H424" s="2"/>
      <c r="I424" s="2"/>
      <c r="J424" s="2"/>
      <c r="K424" s="2"/>
      <c r="L424" s="2"/>
      <c r="M424" s="2"/>
      <c r="N424" s="236"/>
      <c r="O424" s="2"/>
      <c r="P424" s="2"/>
      <c r="Q424" s="165"/>
      <c r="R424" s="165"/>
      <c r="S424" s="165"/>
      <c r="T424" s="165"/>
      <c r="U424" s="40"/>
      <c r="V424" s="40"/>
      <c r="W424" s="165"/>
      <c r="X424" s="165"/>
      <c r="Y424" s="165"/>
      <c r="Z424" s="165"/>
      <c r="AA424" s="40"/>
      <c r="AB424" s="40"/>
      <c r="AC424" s="165"/>
      <c r="AD424" s="165"/>
      <c r="AE424" s="165"/>
      <c r="AF424" s="165"/>
    </row>
    <row r="425" spans="1:32" x14ac:dyDescent="0.25">
      <c r="A425" s="236"/>
      <c r="B425" s="235"/>
      <c r="C425" s="236" t="s">
        <v>2196</v>
      </c>
      <c r="D425" s="2" t="s">
        <v>2197</v>
      </c>
      <c r="E425" s="2"/>
      <c r="F425" s="2"/>
      <c r="G425" s="2"/>
      <c r="H425" s="2"/>
      <c r="I425" s="2"/>
      <c r="J425" s="2"/>
      <c r="K425" s="2"/>
      <c r="L425" s="2"/>
      <c r="M425" s="2"/>
      <c r="N425" s="236"/>
      <c r="O425" s="2"/>
      <c r="P425" s="2"/>
      <c r="Q425" s="165"/>
      <c r="R425" s="165"/>
      <c r="S425" s="165"/>
      <c r="T425" s="165"/>
      <c r="U425" s="40"/>
      <c r="V425" s="40"/>
      <c r="W425" s="165"/>
      <c r="X425" s="165"/>
      <c r="Y425" s="165"/>
      <c r="Z425" s="165"/>
      <c r="AA425" s="40"/>
      <c r="AB425" s="40"/>
      <c r="AC425" s="165"/>
      <c r="AD425" s="165"/>
      <c r="AE425" s="165"/>
      <c r="AF425" s="165"/>
    </row>
    <row r="426" spans="1:32" x14ac:dyDescent="0.25">
      <c r="A426" s="236">
        <v>106</v>
      </c>
      <c r="B426" s="235"/>
      <c r="C426" s="237" t="s">
        <v>453</v>
      </c>
      <c r="D426" s="12" t="s">
        <v>2199</v>
      </c>
      <c r="E426" s="13" t="s">
        <v>2200</v>
      </c>
      <c r="F426" s="13" t="s">
        <v>2201</v>
      </c>
      <c r="G426" s="183">
        <v>44455</v>
      </c>
      <c r="H426" s="2" t="s">
        <v>2071</v>
      </c>
      <c r="I426" s="2"/>
      <c r="J426" s="2" t="s">
        <v>2190</v>
      </c>
      <c r="K426" s="2" t="s">
        <v>2210</v>
      </c>
      <c r="L426" s="2"/>
      <c r="M426" s="2" t="s">
        <v>2191</v>
      </c>
      <c r="N426" s="236" t="s">
        <v>1215</v>
      </c>
      <c r="O426" s="2"/>
      <c r="P426" s="165"/>
      <c r="Q426" s="165" t="s">
        <v>1215</v>
      </c>
      <c r="R426" s="165"/>
      <c r="S426" s="161"/>
      <c r="T426" s="165"/>
      <c r="U426" s="40"/>
      <c r="V426" s="40"/>
      <c r="W426" s="165"/>
      <c r="X426" s="165" t="s">
        <v>1215</v>
      </c>
      <c r="Y426" s="165"/>
      <c r="Z426" s="165"/>
      <c r="AA426" s="40"/>
      <c r="AB426" s="40"/>
      <c r="AC426" s="165">
        <v>4</v>
      </c>
      <c r="AD426" s="165"/>
      <c r="AE426" s="165">
        <v>54</v>
      </c>
      <c r="AF426" s="165">
        <v>6</v>
      </c>
    </row>
    <row r="427" spans="1:32" x14ac:dyDescent="0.25">
      <c r="A427" s="236"/>
      <c r="B427" s="235"/>
      <c r="C427" s="236" t="s">
        <v>250</v>
      </c>
      <c r="D427" s="2" t="s">
        <v>2202</v>
      </c>
      <c r="E427" s="2"/>
      <c r="F427" s="2"/>
      <c r="G427" s="2"/>
      <c r="H427" s="2"/>
      <c r="I427" s="2"/>
      <c r="J427" s="2"/>
      <c r="K427" s="2"/>
      <c r="L427" s="2"/>
      <c r="M427" s="2"/>
      <c r="N427" s="2"/>
      <c r="O427" s="40"/>
      <c r="P427" s="40"/>
      <c r="Q427" s="165"/>
      <c r="R427" s="165"/>
      <c r="S427" s="165"/>
      <c r="T427" s="165"/>
      <c r="U427" s="40"/>
      <c r="V427" s="40"/>
      <c r="W427" s="165"/>
      <c r="X427" s="165"/>
      <c r="Y427" s="165"/>
      <c r="Z427" s="165"/>
      <c r="AA427" s="40"/>
      <c r="AB427" s="40"/>
      <c r="AC427" s="40"/>
      <c r="AD427" s="40"/>
      <c r="AE427" s="40"/>
      <c r="AF427" s="40"/>
    </row>
    <row r="428" spans="1:32" x14ac:dyDescent="0.25">
      <c r="A428" s="236"/>
      <c r="B428" s="235"/>
      <c r="C428" s="236" t="s">
        <v>213</v>
      </c>
      <c r="D428" s="2" t="s">
        <v>2203</v>
      </c>
      <c r="E428" s="2"/>
      <c r="F428" s="2"/>
      <c r="G428" s="2"/>
      <c r="H428" s="2"/>
      <c r="I428" s="2"/>
      <c r="J428" s="2"/>
      <c r="K428" s="2"/>
      <c r="L428" s="2"/>
      <c r="M428" s="2"/>
      <c r="N428" s="2"/>
      <c r="O428" s="40"/>
      <c r="P428" s="40"/>
      <c r="Q428" s="165"/>
      <c r="R428" s="165"/>
      <c r="S428" s="165"/>
      <c r="T428" s="165"/>
      <c r="U428" s="40"/>
      <c r="V428" s="40"/>
      <c r="W428" s="165"/>
      <c r="X428" s="165"/>
      <c r="Y428" s="165"/>
      <c r="Z428" s="165"/>
      <c r="AA428" s="40"/>
      <c r="AB428" s="40"/>
      <c r="AC428" s="40"/>
      <c r="AD428" s="40"/>
      <c r="AE428" s="40"/>
      <c r="AF428" s="40"/>
    </row>
    <row r="429" spans="1:32" x14ac:dyDescent="0.25">
      <c r="A429" s="165"/>
      <c r="B429" s="239"/>
      <c r="C429" s="236" t="s">
        <v>139</v>
      </c>
      <c r="D429" s="2" t="s">
        <v>2204</v>
      </c>
      <c r="E429" s="40"/>
      <c r="F429" s="40"/>
      <c r="G429" s="40"/>
      <c r="H429" s="40"/>
      <c r="I429" s="2"/>
      <c r="J429" s="40"/>
      <c r="K429" s="40"/>
      <c r="L429" s="40"/>
      <c r="M429" s="40"/>
      <c r="N429" s="40"/>
      <c r="O429" s="40"/>
      <c r="P429" s="40"/>
      <c r="Q429" s="165"/>
      <c r="R429" s="165"/>
      <c r="S429" s="165"/>
      <c r="T429" s="165"/>
      <c r="U429" s="40"/>
      <c r="V429" s="40"/>
      <c r="W429" s="165"/>
      <c r="X429" s="165" t="s">
        <v>1215</v>
      </c>
      <c r="Y429" s="165"/>
      <c r="Z429" s="165"/>
      <c r="AA429" s="40"/>
      <c r="AB429" s="40"/>
      <c r="AC429" s="40"/>
      <c r="AD429" s="40"/>
      <c r="AE429" s="40"/>
      <c r="AF429" s="40"/>
    </row>
    <row r="430" spans="1:32" x14ac:dyDescent="0.25">
      <c r="A430" s="236">
        <v>107</v>
      </c>
      <c r="B430" s="235"/>
      <c r="C430" s="237" t="s">
        <v>167</v>
      </c>
      <c r="D430" s="12" t="s">
        <v>11</v>
      </c>
      <c r="E430" s="13" t="s">
        <v>2205</v>
      </c>
      <c r="F430" s="13" t="s">
        <v>2206</v>
      </c>
      <c r="G430" s="183">
        <v>44472</v>
      </c>
      <c r="H430" s="2" t="s">
        <v>2071</v>
      </c>
      <c r="I430" s="2"/>
      <c r="J430" s="2" t="s">
        <v>2190</v>
      </c>
      <c r="K430" s="2" t="s">
        <v>2210</v>
      </c>
      <c r="L430" s="2" t="s">
        <v>2211</v>
      </c>
      <c r="M430" s="2"/>
      <c r="N430" s="165" t="s">
        <v>1215</v>
      </c>
      <c r="O430" s="161"/>
      <c r="P430" s="2"/>
      <c r="Q430" s="236" t="s">
        <v>1215</v>
      </c>
      <c r="R430" s="236"/>
      <c r="S430" s="236"/>
      <c r="T430" s="236"/>
      <c r="U430" s="2"/>
      <c r="V430" s="2"/>
      <c r="W430" s="236"/>
      <c r="X430" s="236"/>
      <c r="Y430" s="236"/>
      <c r="Z430" s="236"/>
      <c r="AA430" s="2"/>
      <c r="AB430" s="2"/>
      <c r="AC430" s="2">
        <v>4</v>
      </c>
      <c r="AD430" s="2"/>
      <c r="AE430" s="236">
        <v>67</v>
      </c>
      <c r="AF430" s="236">
        <v>2</v>
      </c>
    </row>
    <row r="431" spans="1:32" x14ac:dyDescent="0.25">
      <c r="A431" s="236"/>
      <c r="B431" s="235"/>
      <c r="C431" s="236" t="s">
        <v>213</v>
      </c>
      <c r="D431" s="2" t="s">
        <v>2207</v>
      </c>
      <c r="E431" s="2"/>
      <c r="F431" s="2"/>
      <c r="G431" s="2"/>
      <c r="H431" s="2"/>
      <c r="I431" s="2"/>
      <c r="J431" s="2"/>
      <c r="K431" s="2"/>
      <c r="L431" s="2"/>
      <c r="M431" s="2"/>
      <c r="N431" s="2"/>
      <c r="O431" s="2"/>
      <c r="P431" s="2"/>
      <c r="Q431" s="236"/>
      <c r="R431" s="236"/>
      <c r="S431" s="236"/>
      <c r="T431" s="236"/>
      <c r="U431" s="2"/>
      <c r="V431" s="2"/>
      <c r="W431" s="236"/>
      <c r="X431" s="236"/>
      <c r="Y431" s="236"/>
      <c r="Z431" s="236"/>
      <c r="AA431" s="2"/>
      <c r="AB431" s="2"/>
      <c r="AC431" s="2"/>
      <c r="AD431" s="2"/>
      <c r="AE431" s="2"/>
      <c r="AF431" s="2"/>
    </row>
    <row r="432" spans="1:32" x14ac:dyDescent="0.25">
      <c r="A432" s="236"/>
      <c r="B432" s="235"/>
      <c r="C432" s="236" t="s">
        <v>139</v>
      </c>
      <c r="D432" s="2" t="s">
        <v>2208</v>
      </c>
      <c r="E432" s="2"/>
      <c r="F432" s="2"/>
      <c r="G432" s="2"/>
      <c r="H432" s="2"/>
      <c r="I432" s="2"/>
      <c r="J432" s="2"/>
      <c r="K432" s="2"/>
      <c r="L432" s="2"/>
      <c r="M432" s="2"/>
      <c r="N432" s="2"/>
      <c r="O432" s="2"/>
      <c r="P432" s="2"/>
      <c r="Q432" s="236"/>
      <c r="R432" s="236"/>
      <c r="S432" s="236"/>
      <c r="T432" s="236"/>
      <c r="U432" s="2"/>
      <c r="V432" s="2"/>
      <c r="W432" s="236"/>
      <c r="X432" s="236"/>
      <c r="Y432" s="236"/>
      <c r="Z432" s="236"/>
      <c r="AA432" s="2"/>
      <c r="AB432" s="2"/>
      <c r="AC432" s="2"/>
      <c r="AD432" s="2"/>
      <c r="AE432" s="2"/>
      <c r="AF432" s="2"/>
    </row>
    <row r="433" spans="1:32" x14ac:dyDescent="0.25">
      <c r="A433" s="236"/>
      <c r="B433" s="235"/>
      <c r="C433" s="236" t="s">
        <v>139</v>
      </c>
      <c r="D433" s="2" t="s">
        <v>2209</v>
      </c>
      <c r="E433" s="2"/>
      <c r="F433" s="2"/>
      <c r="G433" s="2"/>
      <c r="H433" s="2"/>
      <c r="I433" s="2"/>
      <c r="J433" s="2"/>
      <c r="K433" s="2"/>
      <c r="L433" s="2"/>
      <c r="M433" s="2"/>
      <c r="N433" s="2"/>
      <c r="O433" s="2"/>
      <c r="P433" s="2"/>
      <c r="Q433" s="236"/>
      <c r="R433" s="236"/>
      <c r="S433" s="236"/>
      <c r="T433" s="236"/>
      <c r="U433" s="2"/>
      <c r="V433" s="2"/>
      <c r="W433" s="236"/>
      <c r="X433" s="236"/>
      <c r="Y433" s="236"/>
      <c r="Z433" s="236"/>
      <c r="AA433" s="2"/>
      <c r="AB433" s="2"/>
      <c r="AC433" s="2"/>
      <c r="AD433" s="2"/>
      <c r="AE433" s="2"/>
      <c r="AF433" s="2"/>
    </row>
    <row r="434" spans="1:32" x14ac:dyDescent="0.25">
      <c r="A434" s="236">
        <v>108</v>
      </c>
      <c r="B434" s="235"/>
      <c r="C434" s="237" t="s">
        <v>167</v>
      </c>
      <c r="D434" s="12" t="s">
        <v>2254</v>
      </c>
      <c r="E434" s="13" t="s">
        <v>2261</v>
      </c>
      <c r="F434" s="13" t="s">
        <v>2255</v>
      </c>
      <c r="G434" s="183">
        <v>44424</v>
      </c>
      <c r="H434" s="2" t="s">
        <v>2071</v>
      </c>
      <c r="I434" s="2"/>
      <c r="J434" s="2" t="s">
        <v>2190</v>
      </c>
      <c r="K434" s="2" t="s">
        <v>2256</v>
      </c>
      <c r="L434" s="2" t="s">
        <v>2257</v>
      </c>
      <c r="M434" s="2"/>
      <c r="N434" s="236" t="s">
        <v>1215</v>
      </c>
      <c r="O434" s="2"/>
      <c r="P434" s="2"/>
      <c r="Q434" s="236" t="s">
        <v>1215</v>
      </c>
      <c r="R434" s="236"/>
      <c r="S434" s="236"/>
      <c r="T434" s="236"/>
      <c r="U434" s="2"/>
      <c r="V434" s="2"/>
      <c r="W434" s="236"/>
      <c r="X434" s="236"/>
      <c r="Y434" s="236"/>
      <c r="Z434" s="236"/>
      <c r="AA434" s="2"/>
      <c r="AB434" s="2"/>
      <c r="AC434" s="2">
        <v>4</v>
      </c>
      <c r="AD434" s="2"/>
      <c r="AE434" s="2">
        <v>54</v>
      </c>
      <c r="AF434" s="2">
        <v>6</v>
      </c>
    </row>
    <row r="435" spans="1:32" x14ac:dyDescent="0.25">
      <c r="A435" s="236"/>
      <c r="B435" s="235"/>
      <c r="C435" s="236" t="s">
        <v>238</v>
      </c>
      <c r="D435" s="2" t="s">
        <v>2258</v>
      </c>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x14ac:dyDescent="0.25">
      <c r="A436" s="236"/>
      <c r="B436" s="235"/>
      <c r="C436" s="236" t="s">
        <v>250</v>
      </c>
      <c r="D436" s="2" t="s">
        <v>2259</v>
      </c>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x14ac:dyDescent="0.25">
      <c r="A437" s="236"/>
      <c r="B437" s="235"/>
      <c r="C437" s="236" t="s">
        <v>1271</v>
      </c>
      <c r="D437" s="2" t="s">
        <v>2260</v>
      </c>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x14ac:dyDescent="0.25">
      <c r="A438" s="236">
        <v>109</v>
      </c>
      <c r="B438" s="235"/>
      <c r="C438" s="237" t="s">
        <v>167</v>
      </c>
      <c r="D438" s="12" t="s">
        <v>2278</v>
      </c>
      <c r="E438" s="13" t="s">
        <v>2279</v>
      </c>
      <c r="F438" s="9">
        <v>168307335</v>
      </c>
      <c r="G438" s="183">
        <v>41920</v>
      </c>
      <c r="H438" s="2" t="s">
        <v>787</v>
      </c>
      <c r="I438" s="2"/>
      <c r="J438" s="2" t="s">
        <v>2190</v>
      </c>
      <c r="K438" s="2" t="s">
        <v>2280</v>
      </c>
      <c r="L438" s="2" t="s">
        <v>2281</v>
      </c>
      <c r="M438" s="2"/>
      <c r="N438" s="2"/>
      <c r="O438" s="2"/>
      <c r="P438" s="2"/>
      <c r="Q438" s="2"/>
      <c r="R438" s="2"/>
      <c r="S438" s="2"/>
      <c r="T438" s="2"/>
      <c r="U438" s="2"/>
      <c r="V438" s="2"/>
      <c r="W438" s="2"/>
      <c r="X438" s="2"/>
      <c r="Y438" s="2"/>
      <c r="Z438" s="2"/>
      <c r="AA438" s="2"/>
      <c r="AB438" s="2"/>
      <c r="AC438" s="2"/>
      <c r="AD438" s="2"/>
      <c r="AE438" s="2"/>
      <c r="AF438" s="2"/>
    </row>
    <row r="439" spans="1:32" x14ac:dyDescent="0.25">
      <c r="A439" s="236"/>
      <c r="B439" s="235"/>
      <c r="C439" s="236" t="s">
        <v>238</v>
      </c>
      <c r="D439" s="2" t="s">
        <v>2282</v>
      </c>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x14ac:dyDescent="0.25">
      <c r="A440" s="236"/>
      <c r="B440" s="235"/>
      <c r="C440" s="236" t="s">
        <v>250</v>
      </c>
      <c r="D440" s="2" t="s">
        <v>2283</v>
      </c>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x14ac:dyDescent="0.25">
      <c r="A441" s="236"/>
      <c r="B441" s="235"/>
      <c r="C441" s="236" t="s">
        <v>2196</v>
      </c>
      <c r="D441" s="2" t="s">
        <v>2284</v>
      </c>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x14ac:dyDescent="0.25">
      <c r="A442" s="244">
        <v>110</v>
      </c>
      <c r="B442" s="243"/>
      <c r="C442" s="245" t="s">
        <v>167</v>
      </c>
      <c r="D442" s="12" t="s">
        <v>633</v>
      </c>
      <c r="E442" s="2"/>
      <c r="F442" s="13" t="s">
        <v>2286</v>
      </c>
      <c r="G442" s="183">
        <v>42818</v>
      </c>
      <c r="H442" s="2" t="s">
        <v>2071</v>
      </c>
      <c r="I442" s="2" t="s">
        <v>2288</v>
      </c>
      <c r="J442" s="2" t="s">
        <v>775</v>
      </c>
      <c r="K442" s="2" t="s">
        <v>2289</v>
      </c>
      <c r="L442" s="2" t="s">
        <v>2290</v>
      </c>
      <c r="M442" s="2"/>
      <c r="N442" s="2" t="s">
        <v>1215</v>
      </c>
      <c r="O442" s="2"/>
      <c r="P442" s="2"/>
      <c r="Q442" s="2" t="s">
        <v>1215</v>
      </c>
      <c r="R442" s="2"/>
      <c r="S442" s="2"/>
      <c r="T442" s="2"/>
      <c r="U442" s="2"/>
      <c r="V442" s="2"/>
      <c r="W442" s="2"/>
      <c r="X442" s="2" t="s">
        <v>1215</v>
      </c>
      <c r="Y442" s="2"/>
      <c r="Z442" s="2"/>
      <c r="AA442" s="2"/>
      <c r="AB442" s="2"/>
      <c r="AC442" s="2">
        <v>5</v>
      </c>
      <c r="AD442" s="2"/>
      <c r="AE442" s="2">
        <v>28</v>
      </c>
      <c r="AF442" s="2">
        <v>3</v>
      </c>
    </row>
    <row r="443" spans="1:32" x14ac:dyDescent="0.25">
      <c r="A443" s="244"/>
      <c r="B443" s="243"/>
      <c r="C443" s="244" t="s">
        <v>137</v>
      </c>
      <c r="D443" s="2" t="s">
        <v>2291</v>
      </c>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x14ac:dyDescent="0.25">
      <c r="A444" s="244"/>
      <c r="B444" s="243"/>
      <c r="C444" s="244" t="s">
        <v>139</v>
      </c>
      <c r="D444" s="2" t="s">
        <v>2292</v>
      </c>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x14ac:dyDescent="0.25">
      <c r="A445" s="244"/>
      <c r="B445" s="243"/>
      <c r="C445" s="244" t="s">
        <v>139</v>
      </c>
      <c r="D445" s="2" t="s">
        <v>2293</v>
      </c>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x14ac:dyDescent="0.25">
      <c r="A446" s="244">
        <v>111</v>
      </c>
      <c r="B446" s="243"/>
      <c r="C446" s="285" t="s">
        <v>167</v>
      </c>
      <c r="D446" s="12" t="s">
        <v>2294</v>
      </c>
      <c r="E446" s="13" t="s">
        <v>2295</v>
      </c>
      <c r="F446" s="13" t="s">
        <v>2296</v>
      </c>
      <c r="G446" s="183">
        <v>44420</v>
      </c>
      <c r="H446" s="2" t="s">
        <v>2071</v>
      </c>
      <c r="I446" s="2"/>
      <c r="J446" s="2" t="s">
        <v>2297</v>
      </c>
      <c r="K446" s="2"/>
      <c r="L446" s="2" t="s">
        <v>2298</v>
      </c>
      <c r="M446" s="2"/>
      <c r="N446" s="2" t="s">
        <v>1215</v>
      </c>
      <c r="O446" s="2"/>
      <c r="P446" s="2"/>
      <c r="Q446" s="2" t="s">
        <v>1215</v>
      </c>
      <c r="R446" s="2"/>
      <c r="S446" s="2"/>
      <c r="T446" s="2"/>
      <c r="U446" s="2"/>
      <c r="V446" s="2"/>
      <c r="W446" s="2" t="s">
        <v>1215</v>
      </c>
      <c r="X446" s="2"/>
      <c r="Y446" s="2"/>
      <c r="Z446" s="2"/>
      <c r="AA446" s="2"/>
      <c r="AB446" s="2"/>
      <c r="AC446" s="2">
        <v>4</v>
      </c>
      <c r="AD446" s="2"/>
      <c r="AE446" s="2">
        <v>67</v>
      </c>
      <c r="AF446" s="2">
        <v>3</v>
      </c>
    </row>
    <row r="447" spans="1:32" x14ac:dyDescent="0.25">
      <c r="A447" s="244"/>
      <c r="B447" s="243"/>
      <c r="C447" s="244" t="s">
        <v>381</v>
      </c>
      <c r="D447" s="2" t="s">
        <v>2299</v>
      </c>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x14ac:dyDescent="0.25">
      <c r="A448" s="244"/>
      <c r="B448" s="243"/>
      <c r="C448" s="244" t="s">
        <v>139</v>
      </c>
      <c r="D448" s="2" t="s">
        <v>2300</v>
      </c>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x14ac:dyDescent="0.25">
      <c r="A449" s="244"/>
      <c r="B449" s="243"/>
      <c r="C449" s="244" t="s">
        <v>139</v>
      </c>
      <c r="D449" s="2" t="s">
        <v>2301</v>
      </c>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x14ac:dyDescent="0.25">
      <c r="A450" s="244">
        <v>112</v>
      </c>
      <c r="B450" s="243"/>
      <c r="C450" s="285" t="s">
        <v>448</v>
      </c>
      <c r="D450" s="12" t="s">
        <v>2317</v>
      </c>
      <c r="E450" s="13" t="s">
        <v>2318</v>
      </c>
      <c r="F450" s="13" t="s">
        <v>2319</v>
      </c>
      <c r="G450" s="183">
        <v>44538</v>
      </c>
      <c r="H450" s="2" t="s">
        <v>2071</v>
      </c>
      <c r="I450" s="2"/>
      <c r="J450" s="2" t="s">
        <v>2297</v>
      </c>
      <c r="K450" s="2"/>
      <c r="L450" s="2"/>
      <c r="M450" s="2" t="s">
        <v>2320</v>
      </c>
      <c r="N450" s="2"/>
      <c r="O450" s="2"/>
      <c r="P450" s="2"/>
      <c r="Q450" s="2"/>
      <c r="R450" s="2"/>
      <c r="S450" s="2"/>
      <c r="T450" s="2"/>
      <c r="U450" s="2"/>
      <c r="V450" s="2"/>
      <c r="W450" s="2"/>
      <c r="X450" s="2"/>
      <c r="Y450" s="2"/>
      <c r="Z450" s="2"/>
      <c r="AA450" s="2"/>
      <c r="AB450" s="2"/>
      <c r="AC450" s="2"/>
      <c r="AD450" s="2"/>
      <c r="AE450" s="2"/>
      <c r="AF450" s="2"/>
    </row>
    <row r="451" spans="1:32" x14ac:dyDescent="0.25">
      <c r="A451" s="244"/>
      <c r="B451" s="243"/>
      <c r="C451" s="284" t="s">
        <v>250</v>
      </c>
      <c r="D451" s="2" t="s">
        <v>2321</v>
      </c>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x14ac:dyDescent="0.25">
      <c r="A452" s="244"/>
      <c r="B452" s="243"/>
      <c r="C452" s="284" t="s">
        <v>240</v>
      </c>
      <c r="D452" s="2" t="s">
        <v>2322</v>
      </c>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x14ac:dyDescent="0.25">
      <c r="A453" s="244"/>
      <c r="B453" s="243"/>
      <c r="C453" s="244"/>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x14ac:dyDescent="0.25">
      <c r="A454" s="244"/>
      <c r="B454" s="243"/>
      <c r="C454" s="244"/>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x14ac:dyDescent="0.25">
      <c r="A455" s="244"/>
      <c r="B455" s="243"/>
      <c r="C455" s="244"/>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x14ac:dyDescent="0.25">
      <c r="A456" s="244"/>
      <c r="B456" s="243"/>
      <c r="C456" s="244"/>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x14ac:dyDescent="0.25">
      <c r="A457" s="244"/>
      <c r="B457" s="243"/>
      <c r="C457" s="244"/>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x14ac:dyDescent="0.25">
      <c r="A458" s="242"/>
      <c r="B458" s="241"/>
      <c r="C458" s="24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c r="AC458" s="52"/>
      <c r="AD458" s="52"/>
      <c r="AE458" s="52"/>
      <c r="AF458" s="52"/>
    </row>
    <row r="459" spans="1:32" x14ac:dyDescent="0.25">
      <c r="A459" s="242"/>
      <c r="B459" s="241"/>
      <c r="C459" s="24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c r="AC459" s="52"/>
      <c r="AD459" s="52"/>
      <c r="AE459" s="52"/>
      <c r="AF459" s="52"/>
    </row>
    <row r="460" spans="1:32" x14ac:dyDescent="0.25">
      <c r="A460" s="242"/>
      <c r="B460" s="241"/>
      <c r="C460" s="24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c r="AC460" s="52"/>
      <c r="AD460" s="52"/>
      <c r="AE460" s="52"/>
      <c r="AF460" s="52"/>
    </row>
    <row r="461" spans="1:32" x14ac:dyDescent="0.25">
      <c r="A461" s="242"/>
      <c r="B461" s="241"/>
      <c r="C461" s="24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c r="AC461" s="52"/>
      <c r="AD461" s="52"/>
      <c r="AE461" s="52"/>
      <c r="AF461" s="52"/>
    </row>
    <row r="462" spans="1:32" x14ac:dyDescent="0.25">
      <c r="A462" s="242"/>
      <c r="B462" s="241"/>
      <c r="C462" s="24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c r="AC462" s="52"/>
      <c r="AD462" s="52"/>
      <c r="AE462" s="52"/>
      <c r="AF462" s="52"/>
    </row>
    <row r="463" spans="1:32" x14ac:dyDescent="0.25">
      <c r="A463" s="242"/>
      <c r="B463" s="241"/>
      <c r="C463" s="24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c r="AC463" s="52"/>
      <c r="AD463" s="52"/>
      <c r="AE463" s="52"/>
      <c r="AF463" s="52"/>
    </row>
    <row r="464" spans="1:32" x14ac:dyDescent="0.25">
      <c r="A464" s="242"/>
      <c r="B464" s="241"/>
      <c r="C464" s="24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c r="AC464" s="52"/>
      <c r="AD464" s="52"/>
      <c r="AE464" s="52"/>
      <c r="AF464" s="52"/>
    </row>
    <row r="465" spans="1:32" x14ac:dyDescent="0.25">
      <c r="A465" s="242"/>
      <c r="B465" s="241"/>
      <c r="C465" s="24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c r="AC465" s="52"/>
      <c r="AD465" s="52"/>
      <c r="AE465" s="52"/>
      <c r="AF465" s="52"/>
    </row>
    <row r="466" spans="1:32" x14ac:dyDescent="0.25">
      <c r="A466" s="242"/>
      <c r="B466" s="241"/>
      <c r="C466" s="24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c r="AC466" s="52"/>
      <c r="AD466" s="52"/>
      <c r="AE466" s="52"/>
      <c r="AF466" s="52"/>
    </row>
    <row r="467" spans="1:32" x14ac:dyDescent="0.25">
      <c r="A467" s="242"/>
      <c r="B467" s="241"/>
      <c r="C467" s="24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c r="AC467" s="52"/>
      <c r="AD467" s="52"/>
      <c r="AE467" s="52"/>
      <c r="AF467" s="52"/>
    </row>
    <row r="468" spans="1:32" x14ac:dyDescent="0.25">
      <c r="A468" s="242"/>
      <c r="B468" s="241"/>
      <c r="C468" s="24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c r="AC468" s="52"/>
      <c r="AD468" s="52"/>
      <c r="AE468" s="52"/>
      <c r="AF468" s="52"/>
    </row>
    <row r="469" spans="1:32" x14ac:dyDescent="0.25">
      <c r="A469" s="242"/>
      <c r="B469" s="241"/>
      <c r="C469" s="24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c r="AC469" s="52"/>
      <c r="AD469" s="52"/>
      <c r="AE469" s="52"/>
      <c r="AF469" s="52"/>
    </row>
    <row r="471" spans="1:32" x14ac:dyDescent="0.25">
      <c r="A471" s="15" t="s">
        <v>1039</v>
      </c>
      <c r="B471" s="225"/>
      <c r="C471" s="15"/>
    </row>
    <row r="472" spans="1:32" x14ac:dyDescent="0.25">
      <c r="C472" s="222" t="s">
        <v>167</v>
      </c>
      <c r="D472" s="1" t="s">
        <v>2264</v>
      </c>
    </row>
    <row r="473" spans="1:32" x14ac:dyDescent="0.25">
      <c r="C473" s="222" t="s">
        <v>446</v>
      </c>
      <c r="D473" s="1" t="s">
        <v>1066</v>
      </c>
    </row>
    <row r="474" spans="1:32" x14ac:dyDescent="0.25">
      <c r="C474" s="222" t="s">
        <v>438</v>
      </c>
      <c r="D474" s="1" t="s">
        <v>1065</v>
      </c>
    </row>
    <row r="475" spans="1:32" x14ac:dyDescent="0.25">
      <c r="M475" s="228">
        <v>2.8159722222222223</v>
      </c>
    </row>
    <row r="476" spans="1:32" x14ac:dyDescent="0.25">
      <c r="M476" s="227">
        <v>2.2770833333333331</v>
      </c>
    </row>
    <row r="477" spans="1:32" x14ac:dyDescent="0.25">
      <c r="M477" s="227">
        <v>1.1805555555555556</v>
      </c>
    </row>
    <row r="478" spans="1:32" x14ac:dyDescent="0.25">
      <c r="M478" s="1">
        <f>20+39+33</f>
        <v>92</v>
      </c>
    </row>
    <row r="483" spans="6:9" x14ac:dyDescent="0.25">
      <c r="F483" s="1" t="s">
        <v>1067</v>
      </c>
      <c r="G483" s="226">
        <f>67*4000</f>
        <v>268000</v>
      </c>
      <c r="H483" s="226">
        <f>67*41000</f>
        <v>2747000</v>
      </c>
      <c r="I483" s="1" t="s">
        <v>2263</v>
      </c>
    </row>
    <row r="484" spans="6:9" x14ac:dyDescent="0.25">
      <c r="G484" s="226">
        <f>54*4000</f>
        <v>216000</v>
      </c>
      <c r="H484" s="226">
        <f>54*41000</f>
        <v>2214000</v>
      </c>
    </row>
    <row r="485" spans="6:9" x14ac:dyDescent="0.25">
      <c r="G485" s="226">
        <f>28*4000</f>
        <v>112000</v>
      </c>
      <c r="H485" s="226">
        <f>28*41000</f>
        <v>1148000</v>
      </c>
    </row>
  </sheetData>
  <autoFilter ref="N2:O485" xr:uid="{00000000-0009-0000-0000-000007000000}"/>
  <mergeCells count="45">
    <mergeCell ref="A2:K2"/>
    <mergeCell ref="A3:K3"/>
    <mergeCell ref="K5:K9"/>
    <mergeCell ref="J5:J9"/>
    <mergeCell ref="I5:I9"/>
    <mergeCell ref="H5:H9"/>
    <mergeCell ref="G5:G9"/>
    <mergeCell ref="F5:F9"/>
    <mergeCell ref="E5:E9"/>
    <mergeCell ref="D5:D9"/>
    <mergeCell ref="B5:B9"/>
    <mergeCell ref="A19:A22"/>
    <mergeCell ref="B19:B22"/>
    <mergeCell ref="N5:P6"/>
    <mergeCell ref="Q5:T6"/>
    <mergeCell ref="U5:AB6"/>
    <mergeCell ref="T7:T8"/>
    <mergeCell ref="U7:U8"/>
    <mergeCell ref="L5:M6"/>
    <mergeCell ref="L7:L9"/>
    <mergeCell ref="M7:M9"/>
    <mergeCell ref="C5:C9"/>
    <mergeCell ref="A5:A9"/>
    <mergeCell ref="Z7:Z9"/>
    <mergeCell ref="AA7:AA9"/>
    <mergeCell ref="AB7:AB9"/>
    <mergeCell ref="V7:V9"/>
    <mergeCell ref="W7:W9"/>
    <mergeCell ref="X7:X9"/>
    <mergeCell ref="Y7:Y9"/>
    <mergeCell ref="N7:N9"/>
    <mergeCell ref="O7:O9"/>
    <mergeCell ref="P7:P9"/>
    <mergeCell ref="Q7:Q9"/>
    <mergeCell ref="R7:R9"/>
    <mergeCell ref="A10:A12"/>
    <mergeCell ref="A13:A18"/>
    <mergeCell ref="B10:B12"/>
    <mergeCell ref="B13:B18"/>
    <mergeCell ref="S7:S9"/>
    <mergeCell ref="AC5:AC9"/>
    <mergeCell ref="AD5:AD9"/>
    <mergeCell ref="AE6:AE9"/>
    <mergeCell ref="AE5:AF5"/>
    <mergeCell ref="AF6:AF9"/>
  </mergeCells>
  <pageMargins left="0.23622047244094491" right="0.19685039370078741" top="0.35433070866141736" bottom="0.39370078740157483" header="0.31496062992125984" footer="0.31496062992125984"/>
  <pageSetup paperSize="9" scale="48" orientation="landscape" r:id="rId1"/>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42"/>
  <sheetViews>
    <sheetView topLeftCell="A7" workbookViewId="0">
      <selection activeCell="B12" sqref="B12"/>
    </sheetView>
  </sheetViews>
  <sheetFormatPr defaultColWidth="8.88671875" defaultRowHeight="15" x14ac:dyDescent="0.2"/>
  <cols>
    <col min="1" max="1" width="4.33203125" style="188" customWidth="1"/>
    <col min="2" max="2" width="18.6640625" style="188" bestFit="1" customWidth="1"/>
    <col min="3" max="3" width="13.109375" style="188" customWidth="1"/>
    <col min="4" max="4" width="12" style="188" customWidth="1"/>
    <col min="5" max="5" width="9.33203125" style="188" customWidth="1"/>
    <col min="6" max="6" width="18.77734375" style="188" customWidth="1"/>
    <col min="7" max="7" width="37.88671875" style="188" customWidth="1"/>
    <col min="8" max="8" width="32.6640625" style="188" customWidth="1"/>
    <col min="9" max="10" width="4.44140625" style="188" customWidth="1"/>
    <col min="11" max="11" width="4.88671875" style="188" customWidth="1"/>
    <col min="12" max="12" width="5.6640625" style="188" customWidth="1"/>
    <col min="13" max="13" width="6" style="188" customWidth="1"/>
    <col min="14" max="14" width="6.6640625" style="188" customWidth="1"/>
    <col min="15" max="15" width="5.77734375" style="188" customWidth="1"/>
    <col min="16" max="16" width="6.21875" style="188" customWidth="1"/>
    <col min="17" max="17" width="5.88671875" style="188" customWidth="1"/>
    <col min="18" max="18" width="6.109375" style="188" customWidth="1"/>
    <col min="19" max="20" width="5.44140625" style="188" customWidth="1"/>
    <col min="21" max="21" width="5.33203125" style="188" customWidth="1"/>
    <col min="22" max="22" width="5.44140625" style="188" customWidth="1"/>
    <col min="23" max="23" width="5.109375" style="188" customWidth="1"/>
    <col min="24" max="24" width="5.33203125" style="188" customWidth="1"/>
    <col min="25" max="25" width="5.21875" style="188" customWidth="1"/>
    <col min="26" max="26" width="5.44140625" style="188" customWidth="1"/>
    <col min="27" max="27" width="5.21875" style="188" customWidth="1"/>
    <col min="28" max="16384" width="8.88671875" style="188"/>
  </cols>
  <sheetData>
    <row r="1" spans="1:27" ht="42.75" customHeight="1" x14ac:dyDescent="0.2">
      <c r="A1" s="633" t="s">
        <v>2213</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row>
    <row r="2" spans="1:27" ht="39.75" customHeight="1" x14ac:dyDescent="0.2">
      <c r="A2" s="636" t="s">
        <v>1</v>
      </c>
      <c r="B2" s="636" t="s">
        <v>2078</v>
      </c>
      <c r="C2" s="638" t="s">
        <v>2253</v>
      </c>
      <c r="D2" s="636" t="s">
        <v>2079</v>
      </c>
      <c r="E2" s="636" t="s">
        <v>884</v>
      </c>
      <c r="F2" s="636" t="s">
        <v>2080</v>
      </c>
      <c r="G2" s="641" t="s">
        <v>131</v>
      </c>
      <c r="H2" s="641"/>
      <c r="I2" s="610" t="s">
        <v>2057</v>
      </c>
      <c r="J2" s="610"/>
      <c r="K2" s="610"/>
      <c r="L2" s="637" t="s">
        <v>1120</v>
      </c>
      <c r="M2" s="637"/>
      <c r="N2" s="637"/>
      <c r="O2" s="637"/>
      <c r="P2" s="634" t="s">
        <v>1121</v>
      </c>
      <c r="Q2" s="634"/>
      <c r="R2" s="634"/>
      <c r="S2" s="634"/>
      <c r="T2" s="634"/>
      <c r="U2" s="634"/>
      <c r="V2" s="634"/>
      <c r="W2" s="634"/>
      <c r="X2" s="634" t="s">
        <v>2068</v>
      </c>
      <c r="Y2" s="634" t="s">
        <v>1109</v>
      </c>
      <c r="Z2" s="610" t="s">
        <v>1037</v>
      </c>
      <c r="AA2" s="610"/>
    </row>
    <row r="3" spans="1:27" ht="22.5" hidden="1" customHeight="1" x14ac:dyDescent="0.2">
      <c r="A3" s="636"/>
      <c r="B3" s="636"/>
      <c r="C3" s="639"/>
      <c r="D3" s="636"/>
      <c r="E3" s="636"/>
      <c r="F3" s="636"/>
      <c r="G3" s="641"/>
      <c r="H3" s="641"/>
      <c r="I3" s="610"/>
      <c r="J3" s="610"/>
      <c r="K3" s="610"/>
      <c r="L3" s="637"/>
      <c r="M3" s="637"/>
      <c r="N3" s="637"/>
      <c r="O3" s="637"/>
      <c r="P3" s="634"/>
      <c r="Q3" s="634"/>
      <c r="R3" s="634"/>
      <c r="S3" s="634"/>
      <c r="T3" s="634"/>
      <c r="U3" s="634"/>
      <c r="V3" s="634"/>
      <c r="W3" s="634"/>
      <c r="X3" s="634"/>
      <c r="Y3" s="634"/>
      <c r="Z3" s="642" t="s">
        <v>132</v>
      </c>
      <c r="AA3" s="642" t="s">
        <v>16</v>
      </c>
    </row>
    <row r="4" spans="1:27" s="189" customFormat="1" ht="66" customHeight="1" x14ac:dyDescent="0.2">
      <c r="A4" s="636"/>
      <c r="B4" s="636"/>
      <c r="C4" s="639"/>
      <c r="D4" s="636"/>
      <c r="E4" s="636"/>
      <c r="F4" s="636"/>
      <c r="G4" s="636" t="s">
        <v>2172</v>
      </c>
      <c r="H4" s="636" t="s">
        <v>1118</v>
      </c>
      <c r="I4" s="642" t="s">
        <v>1132</v>
      </c>
      <c r="J4" s="642" t="s">
        <v>2058</v>
      </c>
      <c r="K4" s="642" t="s">
        <v>2059</v>
      </c>
      <c r="L4" s="634" t="s">
        <v>1146</v>
      </c>
      <c r="M4" s="634" t="s">
        <v>1133</v>
      </c>
      <c r="N4" s="635" t="s">
        <v>1142</v>
      </c>
      <c r="O4" s="634" t="s">
        <v>1147</v>
      </c>
      <c r="P4" s="635" t="s">
        <v>1134</v>
      </c>
      <c r="Q4" s="635" t="s">
        <v>1135</v>
      </c>
      <c r="R4" s="635" t="s">
        <v>1136</v>
      </c>
      <c r="S4" s="635" t="s">
        <v>1137</v>
      </c>
      <c r="T4" s="635" t="s">
        <v>1138</v>
      </c>
      <c r="U4" s="635" t="s">
        <v>1139</v>
      </c>
      <c r="V4" s="635" t="s">
        <v>1140</v>
      </c>
      <c r="W4" s="635" t="s">
        <v>1141</v>
      </c>
      <c r="X4" s="634"/>
      <c r="Y4" s="634"/>
      <c r="Z4" s="642"/>
      <c r="AA4" s="642"/>
    </row>
    <row r="5" spans="1:27" s="214" customFormat="1" ht="18.75" hidden="1" customHeight="1" x14ac:dyDescent="0.2">
      <c r="A5" s="636"/>
      <c r="B5" s="636"/>
      <c r="C5" s="640"/>
      <c r="D5" s="636"/>
      <c r="E5" s="636"/>
      <c r="F5" s="636"/>
      <c r="G5" s="636"/>
      <c r="H5" s="636"/>
      <c r="I5" s="642"/>
      <c r="J5" s="642"/>
      <c r="K5" s="642"/>
      <c r="L5" s="634"/>
      <c r="M5" s="634"/>
      <c r="N5" s="635"/>
      <c r="O5" s="634"/>
      <c r="P5" s="635"/>
      <c r="Q5" s="635"/>
      <c r="R5" s="635"/>
      <c r="S5" s="635"/>
      <c r="T5" s="635"/>
      <c r="U5" s="635"/>
      <c r="V5" s="635"/>
      <c r="W5" s="635"/>
      <c r="X5" s="634"/>
      <c r="Y5" s="634"/>
      <c r="Z5" s="642"/>
      <c r="AA5" s="642"/>
    </row>
    <row r="6" spans="1:27" ht="15.75" customHeight="1" x14ac:dyDescent="0.2">
      <c r="A6" s="204">
        <v>1</v>
      </c>
      <c r="B6" s="191" t="s">
        <v>2081</v>
      </c>
      <c r="C6" s="218" t="s">
        <v>2219</v>
      </c>
      <c r="D6" s="205" t="s">
        <v>2082</v>
      </c>
      <c r="E6" s="206">
        <v>44421</v>
      </c>
      <c r="F6" s="207" t="s">
        <v>2214</v>
      </c>
      <c r="G6" s="192" t="s">
        <v>2083</v>
      </c>
      <c r="H6" s="204"/>
      <c r="I6" s="190"/>
      <c r="J6" s="204"/>
      <c r="K6" s="204"/>
      <c r="L6" s="204"/>
      <c r="M6" s="204"/>
      <c r="N6" s="204"/>
      <c r="O6" s="204"/>
      <c r="P6" s="204"/>
      <c r="Q6" s="204"/>
      <c r="R6" s="204"/>
      <c r="S6" s="204"/>
      <c r="T6" s="204"/>
      <c r="U6" s="204"/>
      <c r="V6" s="204"/>
      <c r="W6" s="204"/>
      <c r="X6" s="204"/>
      <c r="Y6" s="204"/>
      <c r="Z6" s="204"/>
      <c r="AA6" s="204"/>
    </row>
    <row r="7" spans="1:27" ht="15.75" customHeight="1" x14ac:dyDescent="0.2">
      <c r="A7" s="204">
        <v>2</v>
      </c>
      <c r="B7" s="191" t="s">
        <v>2084</v>
      </c>
      <c r="C7" s="218" t="s">
        <v>2220</v>
      </c>
      <c r="D7" s="205" t="s">
        <v>2085</v>
      </c>
      <c r="E7" s="206">
        <v>44387</v>
      </c>
      <c r="F7" s="207" t="s">
        <v>2214</v>
      </c>
      <c r="G7" s="204"/>
      <c r="H7" s="192" t="s">
        <v>2086</v>
      </c>
      <c r="I7" s="190"/>
      <c r="J7" s="204" t="s">
        <v>1215</v>
      </c>
      <c r="K7" s="204"/>
      <c r="L7" s="204"/>
      <c r="M7" s="204"/>
      <c r="N7" s="204"/>
      <c r="O7" s="204"/>
      <c r="P7" s="204"/>
      <c r="Q7" s="204"/>
      <c r="R7" s="204"/>
      <c r="S7" s="204" t="s">
        <v>1215</v>
      </c>
      <c r="T7" s="204"/>
      <c r="U7" s="204"/>
      <c r="V7" s="204"/>
      <c r="W7" s="204"/>
      <c r="X7" s="204"/>
      <c r="Y7" s="204"/>
      <c r="Z7" s="204"/>
      <c r="AA7" s="204"/>
    </row>
    <row r="8" spans="1:27" ht="15.75" customHeight="1" x14ac:dyDescent="0.2">
      <c r="A8" s="204">
        <v>3</v>
      </c>
      <c r="B8" s="191" t="s">
        <v>2087</v>
      </c>
      <c r="C8" s="218" t="s">
        <v>2221</v>
      </c>
      <c r="D8" s="205" t="s">
        <v>2088</v>
      </c>
      <c r="E8" s="206">
        <v>41026</v>
      </c>
      <c r="F8" s="207" t="s">
        <v>2089</v>
      </c>
      <c r="G8" s="204"/>
      <c r="H8" s="192" t="s">
        <v>2090</v>
      </c>
      <c r="I8" s="190"/>
      <c r="J8" s="204" t="s">
        <v>1215</v>
      </c>
      <c r="K8" s="204"/>
      <c r="L8" s="204"/>
      <c r="M8" s="204"/>
      <c r="N8" s="204"/>
      <c r="O8" s="204"/>
      <c r="P8" s="204"/>
      <c r="Q8" s="204"/>
      <c r="R8" s="204"/>
      <c r="S8" s="204" t="s">
        <v>1215</v>
      </c>
      <c r="T8" s="204"/>
      <c r="U8" s="204"/>
      <c r="V8" s="204"/>
      <c r="W8" s="204"/>
      <c r="X8" s="204"/>
      <c r="Y8" s="204"/>
      <c r="Z8" s="204"/>
      <c r="AA8" s="204"/>
    </row>
    <row r="9" spans="1:27" ht="15.75" customHeight="1" x14ac:dyDescent="0.2">
      <c r="A9" s="204">
        <v>4</v>
      </c>
      <c r="B9" s="191" t="s">
        <v>2091</v>
      </c>
      <c r="C9" s="218" t="s">
        <v>2222</v>
      </c>
      <c r="D9" s="205" t="s">
        <v>2092</v>
      </c>
      <c r="E9" s="206">
        <v>44421</v>
      </c>
      <c r="F9" s="207" t="s">
        <v>2214</v>
      </c>
      <c r="G9" s="192" t="s">
        <v>2093</v>
      </c>
      <c r="H9" s="204"/>
      <c r="I9" s="190"/>
      <c r="J9" s="204" t="s">
        <v>1215</v>
      </c>
      <c r="K9" s="204"/>
      <c r="L9" s="204"/>
      <c r="M9" s="204"/>
      <c r="N9" s="204"/>
      <c r="O9" s="204"/>
      <c r="P9" s="204"/>
      <c r="Q9" s="204"/>
      <c r="R9" s="204"/>
      <c r="S9" s="204" t="s">
        <v>1215</v>
      </c>
      <c r="T9" s="204"/>
      <c r="U9" s="204"/>
      <c r="V9" s="204"/>
      <c r="W9" s="204"/>
      <c r="X9" s="204"/>
      <c r="Y9" s="204"/>
      <c r="Z9" s="204"/>
      <c r="AA9" s="204"/>
    </row>
    <row r="10" spans="1:27" ht="15.75" x14ac:dyDescent="0.2">
      <c r="A10" s="204">
        <v>5</v>
      </c>
      <c r="B10" s="191" t="s">
        <v>2094</v>
      </c>
      <c r="C10" s="218" t="s">
        <v>2223</v>
      </c>
      <c r="D10" s="205" t="s">
        <v>2095</v>
      </c>
      <c r="E10" s="206">
        <v>44325</v>
      </c>
      <c r="F10" s="207" t="s">
        <v>2214</v>
      </c>
      <c r="G10" s="192" t="s">
        <v>2096</v>
      </c>
      <c r="H10" s="204"/>
      <c r="I10" s="190"/>
      <c r="J10" s="204" t="s">
        <v>1215</v>
      </c>
      <c r="K10" s="204"/>
      <c r="L10" s="204"/>
      <c r="M10" s="204"/>
      <c r="N10" s="204"/>
      <c r="O10" s="204"/>
      <c r="P10" s="204"/>
      <c r="Q10" s="204"/>
      <c r="R10" s="204"/>
      <c r="S10" s="204" t="s">
        <v>1215</v>
      </c>
      <c r="T10" s="204"/>
      <c r="U10" s="204"/>
      <c r="V10" s="204"/>
      <c r="W10" s="204"/>
      <c r="X10" s="204"/>
      <c r="Y10" s="204"/>
      <c r="Z10" s="204"/>
      <c r="AA10" s="204"/>
    </row>
    <row r="11" spans="1:27" ht="15.75" x14ac:dyDescent="0.2">
      <c r="A11" s="204">
        <v>6</v>
      </c>
      <c r="B11" s="191" t="s">
        <v>2097</v>
      </c>
      <c r="C11" s="218" t="s">
        <v>2224</v>
      </c>
      <c r="D11" s="205" t="s">
        <v>2098</v>
      </c>
      <c r="E11" s="206">
        <v>44419</v>
      </c>
      <c r="F11" s="207" t="s">
        <v>2214</v>
      </c>
      <c r="G11" s="192" t="s">
        <v>2099</v>
      </c>
      <c r="H11" s="204"/>
      <c r="I11" s="190"/>
      <c r="J11" s="204" t="s">
        <v>1215</v>
      </c>
      <c r="K11" s="204"/>
      <c r="L11" s="204"/>
      <c r="M11" s="204"/>
      <c r="N11" s="204"/>
      <c r="O11" s="204"/>
      <c r="P11" s="204"/>
      <c r="Q11" s="204"/>
      <c r="R11" s="204"/>
      <c r="S11" s="204" t="s">
        <v>1215</v>
      </c>
      <c r="T11" s="204"/>
      <c r="U11" s="204"/>
      <c r="V11" s="204"/>
      <c r="W11" s="204"/>
      <c r="X11" s="204"/>
      <c r="Y11" s="204"/>
      <c r="Z11" s="204"/>
      <c r="AA11" s="204"/>
    </row>
    <row r="12" spans="1:27" ht="15.75" x14ac:dyDescent="0.2">
      <c r="A12" s="204">
        <v>7</v>
      </c>
      <c r="B12" s="208" t="s">
        <v>2100</v>
      </c>
      <c r="C12" s="210" t="s">
        <v>2225</v>
      </c>
      <c r="D12" s="205" t="s">
        <v>2101</v>
      </c>
      <c r="E12" s="206">
        <v>44456</v>
      </c>
      <c r="F12" s="207" t="s">
        <v>2214</v>
      </c>
      <c r="G12" s="192" t="s">
        <v>604</v>
      </c>
      <c r="H12" s="204"/>
      <c r="I12" s="190"/>
      <c r="J12" s="204" t="s">
        <v>1215</v>
      </c>
      <c r="K12" s="204"/>
      <c r="L12" s="204"/>
      <c r="M12" s="204"/>
      <c r="N12" s="204"/>
      <c r="O12" s="204"/>
      <c r="P12" s="204"/>
      <c r="Q12" s="204"/>
      <c r="R12" s="204"/>
      <c r="S12" s="204" t="s">
        <v>1215</v>
      </c>
      <c r="T12" s="204"/>
      <c r="U12" s="204"/>
      <c r="V12" s="204"/>
      <c r="W12" s="204"/>
      <c r="X12" s="204"/>
      <c r="Y12" s="204"/>
      <c r="Z12" s="204"/>
      <c r="AA12" s="204"/>
    </row>
    <row r="13" spans="1:27" ht="15.75" x14ac:dyDescent="0.2">
      <c r="A13" s="204">
        <v>8</v>
      </c>
      <c r="B13" s="191" t="s">
        <v>2102</v>
      </c>
      <c r="C13" s="218" t="s">
        <v>2226</v>
      </c>
      <c r="D13" s="205" t="s">
        <v>2103</v>
      </c>
      <c r="E13" s="206">
        <v>44311</v>
      </c>
      <c r="F13" s="207" t="s">
        <v>2214</v>
      </c>
      <c r="G13" s="204"/>
      <c r="H13" s="192" t="s">
        <v>2104</v>
      </c>
      <c r="I13" s="190"/>
      <c r="J13" s="204" t="s">
        <v>1215</v>
      </c>
      <c r="K13" s="204"/>
      <c r="L13" s="204"/>
      <c r="M13" s="204"/>
      <c r="N13" s="204"/>
      <c r="O13" s="204"/>
      <c r="P13" s="204"/>
      <c r="Q13" s="204"/>
      <c r="R13" s="204"/>
      <c r="S13" s="204" t="s">
        <v>1215</v>
      </c>
      <c r="T13" s="204"/>
      <c r="U13" s="204"/>
      <c r="V13" s="204"/>
      <c r="W13" s="204"/>
      <c r="X13" s="204"/>
      <c r="Y13" s="204"/>
      <c r="Z13" s="204"/>
      <c r="AA13" s="204"/>
    </row>
    <row r="14" spans="1:27" x14ac:dyDescent="0.2">
      <c r="A14" s="204">
        <v>9</v>
      </c>
      <c r="B14" s="207" t="s">
        <v>2105</v>
      </c>
      <c r="C14" s="210" t="s">
        <v>2227</v>
      </c>
      <c r="D14" s="210" t="s">
        <v>2106</v>
      </c>
      <c r="E14" s="206">
        <v>42108</v>
      </c>
      <c r="F14" s="207" t="s">
        <v>2214</v>
      </c>
      <c r="G14" s="209" t="s">
        <v>2107</v>
      </c>
      <c r="H14" s="204"/>
      <c r="I14" s="190"/>
      <c r="J14" s="204" t="s">
        <v>1215</v>
      </c>
      <c r="K14" s="204"/>
      <c r="L14" s="204"/>
      <c r="M14" s="204"/>
      <c r="N14" s="204"/>
      <c r="O14" s="204"/>
      <c r="P14" s="204"/>
      <c r="Q14" s="204"/>
      <c r="R14" s="204"/>
      <c r="S14" s="204" t="s">
        <v>1215</v>
      </c>
      <c r="T14" s="204"/>
      <c r="U14" s="204"/>
      <c r="V14" s="204"/>
      <c r="W14" s="204"/>
      <c r="X14" s="204"/>
      <c r="Y14" s="204"/>
      <c r="Z14" s="204"/>
      <c r="AA14" s="204"/>
    </row>
    <row r="15" spans="1:27" ht="15.75" x14ac:dyDescent="0.2">
      <c r="A15" s="204">
        <v>10</v>
      </c>
      <c r="B15" s="191" t="s">
        <v>2108</v>
      </c>
      <c r="C15" s="218" t="s">
        <v>2228</v>
      </c>
      <c r="D15" s="205" t="s">
        <v>2109</v>
      </c>
      <c r="E15" s="206">
        <v>44428</v>
      </c>
      <c r="F15" s="207" t="s">
        <v>2214</v>
      </c>
      <c r="G15" s="192" t="s">
        <v>2110</v>
      </c>
      <c r="H15" s="204"/>
      <c r="I15" s="190"/>
      <c r="J15" s="204" t="s">
        <v>1215</v>
      </c>
      <c r="K15" s="204"/>
      <c r="L15" s="204"/>
      <c r="M15" s="204"/>
      <c r="N15" s="204"/>
      <c r="O15" s="204"/>
      <c r="P15" s="204"/>
      <c r="Q15" s="204"/>
      <c r="R15" s="204"/>
      <c r="S15" s="204" t="s">
        <v>1215</v>
      </c>
      <c r="T15" s="204"/>
      <c r="U15" s="204"/>
      <c r="V15" s="204"/>
      <c r="W15" s="204"/>
      <c r="X15" s="204"/>
      <c r="Y15" s="204"/>
      <c r="Z15" s="204"/>
      <c r="AA15" s="204"/>
    </row>
    <row r="16" spans="1:27" x14ac:dyDescent="0.2">
      <c r="A16" s="204">
        <v>11</v>
      </c>
      <c r="B16" s="208" t="s">
        <v>2111</v>
      </c>
      <c r="C16" s="210" t="s">
        <v>2229</v>
      </c>
      <c r="D16" s="205" t="s">
        <v>2112</v>
      </c>
      <c r="E16" s="206">
        <v>43607</v>
      </c>
      <c r="F16" s="207" t="s">
        <v>2214</v>
      </c>
      <c r="G16" s="207" t="s">
        <v>2113</v>
      </c>
      <c r="H16" s="204"/>
      <c r="I16" s="190"/>
      <c r="J16" s="204" t="s">
        <v>1215</v>
      </c>
      <c r="K16" s="204"/>
      <c r="L16" s="204"/>
      <c r="M16" s="204"/>
      <c r="N16" s="204"/>
      <c r="O16" s="204"/>
      <c r="P16" s="204"/>
      <c r="Q16" s="204"/>
      <c r="R16" s="204"/>
      <c r="S16" s="204" t="s">
        <v>1215</v>
      </c>
      <c r="T16" s="204"/>
      <c r="U16" s="204"/>
      <c r="V16" s="204"/>
      <c r="W16" s="204"/>
      <c r="X16" s="204"/>
      <c r="Y16" s="204"/>
      <c r="Z16" s="204"/>
      <c r="AA16" s="204"/>
    </row>
    <row r="17" spans="1:27" x14ac:dyDescent="0.2">
      <c r="A17" s="204">
        <v>12</v>
      </c>
      <c r="B17" s="208" t="s">
        <v>2114</v>
      </c>
      <c r="C17" s="210" t="s">
        <v>2230</v>
      </c>
      <c r="D17" s="205" t="s">
        <v>2115</v>
      </c>
      <c r="E17" s="206">
        <v>44291</v>
      </c>
      <c r="F17" s="207" t="s">
        <v>2214</v>
      </c>
      <c r="G17" s="204"/>
      <c r="H17" s="207" t="s">
        <v>2116</v>
      </c>
      <c r="I17" s="190"/>
      <c r="J17" s="204" t="s">
        <v>1215</v>
      </c>
      <c r="K17" s="204"/>
      <c r="L17" s="204"/>
      <c r="M17" s="204"/>
      <c r="N17" s="204"/>
      <c r="O17" s="204"/>
      <c r="P17" s="204"/>
      <c r="Q17" s="204"/>
      <c r="R17" s="204"/>
      <c r="S17" s="204" t="s">
        <v>1215</v>
      </c>
      <c r="T17" s="204"/>
      <c r="U17" s="204"/>
      <c r="V17" s="204"/>
      <c r="W17" s="204"/>
      <c r="X17" s="204"/>
      <c r="Y17" s="204"/>
      <c r="Z17" s="204"/>
      <c r="AA17" s="204"/>
    </row>
    <row r="18" spans="1:27" ht="15.75" x14ac:dyDescent="0.2">
      <c r="A18" s="204">
        <v>13</v>
      </c>
      <c r="B18" s="208" t="s">
        <v>2117</v>
      </c>
      <c r="C18" s="210" t="s">
        <v>2231</v>
      </c>
      <c r="D18" s="205" t="s">
        <v>2118</v>
      </c>
      <c r="E18" s="206">
        <v>44347</v>
      </c>
      <c r="F18" s="207" t="s">
        <v>2214</v>
      </c>
      <c r="G18" s="192" t="s">
        <v>2113</v>
      </c>
      <c r="H18" s="204"/>
      <c r="I18" s="190"/>
      <c r="J18" s="204" t="s">
        <v>1215</v>
      </c>
      <c r="K18" s="204"/>
      <c r="L18" s="204"/>
      <c r="M18" s="204"/>
      <c r="N18" s="204"/>
      <c r="O18" s="204"/>
      <c r="P18" s="204"/>
      <c r="Q18" s="204"/>
      <c r="R18" s="204"/>
      <c r="S18" s="204" t="s">
        <v>1215</v>
      </c>
      <c r="T18" s="204"/>
      <c r="U18" s="204"/>
      <c r="V18" s="204"/>
      <c r="W18" s="204"/>
      <c r="X18" s="204"/>
      <c r="Y18" s="204"/>
      <c r="Z18" s="204"/>
      <c r="AA18" s="204"/>
    </row>
    <row r="19" spans="1:27" x14ac:dyDescent="0.2">
      <c r="A19" s="204">
        <v>14</v>
      </c>
      <c r="B19" s="208" t="s">
        <v>2119</v>
      </c>
      <c r="C19" s="210" t="s">
        <v>2232</v>
      </c>
      <c r="D19" s="205" t="s">
        <v>2120</v>
      </c>
      <c r="E19" s="206">
        <v>40121</v>
      </c>
      <c r="F19" s="207" t="s">
        <v>2121</v>
      </c>
      <c r="G19" s="204"/>
      <c r="H19" s="207" t="s">
        <v>2122</v>
      </c>
      <c r="I19" s="190"/>
      <c r="J19" s="204" t="s">
        <v>1215</v>
      </c>
      <c r="K19" s="204"/>
      <c r="L19" s="204"/>
      <c r="M19" s="204"/>
      <c r="N19" s="204"/>
      <c r="O19" s="204"/>
      <c r="P19" s="204"/>
      <c r="Q19" s="204"/>
      <c r="R19" s="204"/>
      <c r="S19" s="204" t="s">
        <v>1215</v>
      </c>
      <c r="T19" s="204"/>
      <c r="U19" s="204"/>
      <c r="V19" s="204"/>
      <c r="W19" s="204"/>
      <c r="X19" s="204"/>
      <c r="Y19" s="204"/>
      <c r="Z19" s="204"/>
      <c r="AA19" s="204"/>
    </row>
    <row r="20" spans="1:27" x14ac:dyDescent="0.2">
      <c r="A20" s="204">
        <v>15</v>
      </c>
      <c r="B20" s="208" t="s">
        <v>2123</v>
      </c>
      <c r="C20" s="210" t="s">
        <v>2233</v>
      </c>
      <c r="D20" s="205" t="s">
        <v>2124</v>
      </c>
      <c r="E20" s="206">
        <v>44466</v>
      </c>
      <c r="F20" s="207" t="s">
        <v>2214</v>
      </c>
      <c r="G20" s="207" t="s">
        <v>2110</v>
      </c>
      <c r="H20" s="204"/>
      <c r="I20" s="190"/>
      <c r="J20" s="204" t="s">
        <v>1215</v>
      </c>
      <c r="K20" s="204"/>
      <c r="L20" s="204"/>
      <c r="M20" s="204"/>
      <c r="N20" s="204"/>
      <c r="O20" s="204"/>
      <c r="P20" s="204"/>
      <c r="Q20" s="204"/>
      <c r="R20" s="204"/>
      <c r="S20" s="204" t="s">
        <v>1215</v>
      </c>
      <c r="T20" s="204"/>
      <c r="U20" s="204"/>
      <c r="V20" s="204"/>
      <c r="W20" s="204"/>
      <c r="X20" s="204"/>
      <c r="Y20" s="204"/>
      <c r="Z20" s="204"/>
      <c r="AA20" s="204"/>
    </row>
    <row r="21" spans="1:27" x14ac:dyDescent="0.2">
      <c r="A21" s="204">
        <v>16</v>
      </c>
      <c r="B21" s="207" t="s">
        <v>2125</v>
      </c>
      <c r="C21" s="210" t="s">
        <v>2234</v>
      </c>
      <c r="D21" s="205" t="s">
        <v>2126</v>
      </c>
      <c r="E21" s="206">
        <v>44314</v>
      </c>
      <c r="F21" s="207" t="s">
        <v>2214</v>
      </c>
      <c r="G21" s="207" t="s">
        <v>2127</v>
      </c>
      <c r="H21" s="204"/>
      <c r="I21" s="190"/>
      <c r="J21" s="204" t="s">
        <v>1215</v>
      </c>
      <c r="K21" s="204"/>
      <c r="L21" s="204"/>
      <c r="M21" s="204"/>
      <c r="N21" s="204"/>
      <c r="O21" s="204"/>
      <c r="P21" s="204"/>
      <c r="Q21" s="204"/>
      <c r="R21" s="204"/>
      <c r="S21" s="204" t="s">
        <v>1215</v>
      </c>
      <c r="T21" s="204"/>
      <c r="U21" s="204"/>
      <c r="V21" s="204"/>
      <c r="W21" s="204"/>
      <c r="X21" s="204"/>
      <c r="Y21" s="204"/>
      <c r="Z21" s="204"/>
      <c r="AA21" s="204"/>
    </row>
    <row r="22" spans="1:27" x14ac:dyDescent="0.2">
      <c r="A22" s="204">
        <v>17</v>
      </c>
      <c r="B22" s="207" t="s">
        <v>334</v>
      </c>
      <c r="C22" s="210" t="s">
        <v>2235</v>
      </c>
      <c r="D22" s="210" t="s">
        <v>2128</v>
      </c>
      <c r="E22" s="206">
        <v>44371</v>
      </c>
      <c r="F22" s="207" t="s">
        <v>2214</v>
      </c>
      <c r="G22" s="209" t="s">
        <v>2129</v>
      </c>
      <c r="H22" s="204"/>
      <c r="I22" s="190"/>
      <c r="J22" s="204" t="s">
        <v>1215</v>
      </c>
      <c r="K22" s="204"/>
      <c r="L22" s="204"/>
      <c r="M22" s="204"/>
      <c r="N22" s="204"/>
      <c r="O22" s="204"/>
      <c r="P22" s="204"/>
      <c r="Q22" s="204"/>
      <c r="R22" s="204"/>
      <c r="S22" s="204" t="s">
        <v>1215</v>
      </c>
      <c r="T22" s="204"/>
      <c r="U22" s="204"/>
      <c r="V22" s="204"/>
      <c r="W22" s="204"/>
      <c r="X22" s="204"/>
      <c r="Y22" s="204"/>
      <c r="Z22" s="204"/>
      <c r="AA22" s="204"/>
    </row>
    <row r="23" spans="1:27" x14ac:dyDescent="0.2">
      <c r="A23" s="204">
        <v>18</v>
      </c>
      <c r="B23" s="207" t="s">
        <v>2130</v>
      </c>
      <c r="C23" s="210" t="s">
        <v>2236</v>
      </c>
      <c r="D23" s="207" t="s">
        <v>2131</v>
      </c>
      <c r="E23" s="206">
        <v>44552</v>
      </c>
      <c r="F23" s="207" t="s">
        <v>2214</v>
      </c>
      <c r="G23" s="207" t="s">
        <v>2132</v>
      </c>
      <c r="H23" s="204"/>
      <c r="I23" s="190"/>
      <c r="J23" s="204" t="s">
        <v>1215</v>
      </c>
      <c r="K23" s="204"/>
      <c r="L23" s="204"/>
      <c r="M23" s="204"/>
      <c r="N23" s="204"/>
      <c r="O23" s="204"/>
      <c r="P23" s="204"/>
      <c r="Q23" s="204"/>
      <c r="R23" s="204"/>
      <c r="S23" s="204" t="s">
        <v>1215</v>
      </c>
      <c r="T23" s="204"/>
      <c r="U23" s="204"/>
      <c r="V23" s="204"/>
      <c r="W23" s="204"/>
      <c r="X23" s="204"/>
      <c r="Y23" s="204"/>
      <c r="Z23" s="204"/>
      <c r="AA23" s="204"/>
    </row>
    <row r="24" spans="1:27" x14ac:dyDescent="0.2">
      <c r="A24" s="204">
        <v>19</v>
      </c>
      <c r="B24" s="207" t="s">
        <v>2133</v>
      </c>
      <c r="C24" s="210" t="s">
        <v>2237</v>
      </c>
      <c r="D24" s="209" t="s">
        <v>2134</v>
      </c>
      <c r="E24" s="206">
        <v>44522</v>
      </c>
      <c r="F24" s="207" t="s">
        <v>2214</v>
      </c>
      <c r="G24" s="204"/>
      <c r="H24" s="209" t="s">
        <v>2135</v>
      </c>
      <c r="I24" s="190"/>
      <c r="J24" s="204" t="s">
        <v>1215</v>
      </c>
      <c r="K24" s="204"/>
      <c r="L24" s="204"/>
      <c r="M24" s="204"/>
      <c r="N24" s="204"/>
      <c r="O24" s="204"/>
      <c r="P24" s="204"/>
      <c r="Q24" s="204"/>
      <c r="R24" s="204"/>
      <c r="S24" s="204" t="s">
        <v>1215</v>
      </c>
      <c r="T24" s="204"/>
      <c r="U24" s="204"/>
      <c r="V24" s="204"/>
      <c r="W24" s="204"/>
      <c r="X24" s="204"/>
      <c r="Y24" s="204"/>
      <c r="Z24" s="204"/>
      <c r="AA24" s="204"/>
    </row>
    <row r="25" spans="1:27" x14ac:dyDescent="0.2">
      <c r="A25" s="204">
        <v>20</v>
      </c>
      <c r="B25" s="207" t="s">
        <v>2136</v>
      </c>
      <c r="C25" s="210" t="s">
        <v>2238</v>
      </c>
      <c r="D25" s="209" t="s">
        <v>2137</v>
      </c>
      <c r="E25" s="206">
        <v>43634</v>
      </c>
      <c r="F25" s="207" t="s">
        <v>2214</v>
      </c>
      <c r="G25" s="209" t="s">
        <v>2138</v>
      </c>
      <c r="H25" s="204"/>
      <c r="I25" s="190"/>
      <c r="J25" s="204" t="s">
        <v>1215</v>
      </c>
      <c r="K25" s="204"/>
      <c r="L25" s="204"/>
      <c r="M25" s="204"/>
      <c r="N25" s="204"/>
      <c r="O25" s="204"/>
      <c r="P25" s="204"/>
      <c r="Q25" s="204"/>
      <c r="R25" s="204"/>
      <c r="S25" s="204" t="s">
        <v>1215</v>
      </c>
      <c r="T25" s="204"/>
      <c r="U25" s="204"/>
      <c r="V25" s="204"/>
      <c r="W25" s="204"/>
      <c r="X25" s="204"/>
      <c r="Y25" s="204"/>
      <c r="Z25" s="204"/>
      <c r="AA25" s="204"/>
    </row>
    <row r="26" spans="1:27" x14ac:dyDescent="0.2">
      <c r="A26" s="204">
        <v>21</v>
      </c>
      <c r="B26" s="207" t="s">
        <v>2139</v>
      </c>
      <c r="C26" s="210" t="s">
        <v>2239</v>
      </c>
      <c r="D26" s="209" t="s">
        <v>2140</v>
      </c>
      <c r="E26" s="206">
        <v>44552</v>
      </c>
      <c r="F26" s="207" t="s">
        <v>2214</v>
      </c>
      <c r="G26" s="209" t="s">
        <v>2141</v>
      </c>
      <c r="H26" s="204"/>
      <c r="I26" s="190"/>
      <c r="J26" s="204" t="s">
        <v>1215</v>
      </c>
      <c r="K26" s="204"/>
      <c r="L26" s="204"/>
      <c r="M26" s="204"/>
      <c r="N26" s="204"/>
      <c r="O26" s="204"/>
      <c r="P26" s="204"/>
      <c r="Q26" s="204"/>
      <c r="R26" s="204"/>
      <c r="S26" s="204" t="s">
        <v>1215</v>
      </c>
      <c r="T26" s="204"/>
      <c r="U26" s="204"/>
      <c r="V26" s="204"/>
      <c r="W26" s="204"/>
      <c r="X26" s="204"/>
      <c r="Y26" s="204"/>
      <c r="Z26" s="204"/>
      <c r="AA26" s="204"/>
    </row>
    <row r="27" spans="1:27" x14ac:dyDescent="0.2">
      <c r="A27" s="204">
        <v>22</v>
      </c>
      <c r="B27" s="207" t="s">
        <v>2142</v>
      </c>
      <c r="C27" s="210" t="s">
        <v>2240</v>
      </c>
      <c r="D27" s="209" t="s">
        <v>2143</v>
      </c>
      <c r="E27" s="206">
        <v>44552</v>
      </c>
      <c r="F27" s="207" t="s">
        <v>2214</v>
      </c>
      <c r="G27" s="204"/>
      <c r="H27" s="209" t="s">
        <v>2144</v>
      </c>
      <c r="I27" s="190"/>
      <c r="J27" s="204" t="s">
        <v>1215</v>
      </c>
      <c r="K27" s="204"/>
      <c r="L27" s="204"/>
      <c r="M27" s="204"/>
      <c r="N27" s="204"/>
      <c r="O27" s="204"/>
      <c r="P27" s="204"/>
      <c r="Q27" s="204"/>
      <c r="R27" s="204"/>
      <c r="S27" s="204" t="s">
        <v>1215</v>
      </c>
      <c r="T27" s="204"/>
      <c r="U27" s="204"/>
      <c r="V27" s="204"/>
      <c r="W27" s="204"/>
      <c r="X27" s="204"/>
      <c r="Y27" s="204"/>
      <c r="Z27" s="204"/>
      <c r="AA27" s="204"/>
    </row>
    <row r="28" spans="1:27" x14ac:dyDescent="0.2">
      <c r="A28" s="204">
        <v>23</v>
      </c>
      <c r="B28" s="207" t="s">
        <v>2145</v>
      </c>
      <c r="C28" s="210" t="s">
        <v>2241</v>
      </c>
      <c r="D28" s="209" t="s">
        <v>2146</v>
      </c>
      <c r="E28" s="206">
        <v>43557</v>
      </c>
      <c r="F28" s="207" t="s">
        <v>2214</v>
      </c>
      <c r="G28" s="204"/>
      <c r="H28" s="209" t="s">
        <v>2135</v>
      </c>
      <c r="I28" s="190"/>
      <c r="J28" s="204" t="s">
        <v>1215</v>
      </c>
      <c r="K28" s="204"/>
      <c r="L28" s="204"/>
      <c r="M28" s="204"/>
      <c r="N28" s="204"/>
      <c r="O28" s="204"/>
      <c r="P28" s="204"/>
      <c r="Q28" s="204"/>
      <c r="R28" s="204"/>
      <c r="S28" s="204" t="s">
        <v>1215</v>
      </c>
      <c r="T28" s="204"/>
      <c r="U28" s="204"/>
      <c r="V28" s="204"/>
      <c r="W28" s="204"/>
      <c r="X28" s="204"/>
      <c r="Y28" s="204"/>
      <c r="Z28" s="204"/>
      <c r="AA28" s="204"/>
    </row>
    <row r="29" spans="1:27" x14ac:dyDescent="0.2">
      <c r="A29" s="204">
        <v>24</v>
      </c>
      <c r="B29" s="207" t="s">
        <v>2147</v>
      </c>
      <c r="C29" s="210" t="s">
        <v>2242</v>
      </c>
      <c r="D29" s="210" t="s">
        <v>2148</v>
      </c>
      <c r="E29" s="206">
        <v>44418</v>
      </c>
      <c r="F29" s="207" t="s">
        <v>2214</v>
      </c>
      <c r="G29" s="209" t="s">
        <v>2149</v>
      </c>
      <c r="H29" s="204"/>
      <c r="I29" s="190"/>
      <c r="J29" s="204" t="s">
        <v>1215</v>
      </c>
      <c r="K29" s="204"/>
      <c r="L29" s="204"/>
      <c r="M29" s="204"/>
      <c r="N29" s="204"/>
      <c r="O29" s="204"/>
      <c r="P29" s="204"/>
      <c r="Q29" s="204"/>
      <c r="R29" s="204"/>
      <c r="S29" s="204" t="s">
        <v>1215</v>
      </c>
      <c r="T29" s="204"/>
      <c r="U29" s="204"/>
      <c r="V29" s="204"/>
      <c r="W29" s="204"/>
      <c r="X29" s="204"/>
      <c r="Y29" s="204"/>
      <c r="Z29" s="204"/>
      <c r="AA29" s="204"/>
    </row>
    <row r="30" spans="1:27" x14ac:dyDescent="0.2">
      <c r="A30" s="204">
        <v>25</v>
      </c>
      <c r="B30" s="211" t="s">
        <v>2186</v>
      </c>
      <c r="C30" s="210" t="s">
        <v>2243</v>
      </c>
      <c r="D30" s="205" t="s">
        <v>236</v>
      </c>
      <c r="E30" s="206">
        <v>43974</v>
      </c>
      <c r="F30" s="207" t="s">
        <v>2121</v>
      </c>
      <c r="G30" s="207" t="s">
        <v>2150</v>
      </c>
      <c r="H30" s="204"/>
      <c r="I30" s="190"/>
      <c r="J30" s="204" t="s">
        <v>1215</v>
      </c>
      <c r="K30" s="204"/>
      <c r="L30" s="204"/>
      <c r="M30" s="204"/>
      <c r="N30" s="204"/>
      <c r="O30" s="204"/>
      <c r="P30" s="204"/>
      <c r="Q30" s="204"/>
      <c r="R30" s="204"/>
      <c r="S30" s="204" t="s">
        <v>1215</v>
      </c>
      <c r="T30" s="204"/>
      <c r="U30" s="204"/>
      <c r="V30" s="204"/>
      <c r="W30" s="204"/>
      <c r="X30" s="204"/>
      <c r="Y30" s="204"/>
      <c r="Z30" s="204"/>
      <c r="AA30" s="204"/>
    </row>
    <row r="31" spans="1:27" x14ac:dyDescent="0.2">
      <c r="A31" s="204">
        <v>26</v>
      </c>
      <c r="B31" s="207" t="s">
        <v>2151</v>
      </c>
      <c r="C31" s="210" t="s">
        <v>2244</v>
      </c>
      <c r="D31" s="205" t="s">
        <v>2152</v>
      </c>
      <c r="E31" s="206">
        <v>44312</v>
      </c>
      <c r="F31" s="207" t="s">
        <v>2214</v>
      </c>
      <c r="G31" s="207" t="s">
        <v>2153</v>
      </c>
      <c r="H31" s="204"/>
      <c r="I31" s="190"/>
      <c r="J31" s="204" t="s">
        <v>1215</v>
      </c>
      <c r="K31" s="204"/>
      <c r="L31" s="204"/>
      <c r="M31" s="204"/>
      <c r="N31" s="204"/>
      <c r="O31" s="204"/>
      <c r="P31" s="204"/>
      <c r="Q31" s="204"/>
      <c r="R31" s="204"/>
      <c r="S31" s="204" t="s">
        <v>1215</v>
      </c>
      <c r="T31" s="204"/>
      <c r="U31" s="204"/>
      <c r="V31" s="204"/>
      <c r="W31" s="204"/>
      <c r="X31" s="204"/>
      <c r="Y31" s="204"/>
      <c r="Z31" s="204"/>
      <c r="AA31" s="204"/>
    </row>
    <row r="32" spans="1:27" x14ac:dyDescent="0.2">
      <c r="A32" s="204">
        <v>27</v>
      </c>
      <c r="B32" s="207" t="s">
        <v>2154</v>
      </c>
      <c r="C32" s="210" t="s">
        <v>2245</v>
      </c>
      <c r="D32" s="205" t="s">
        <v>2155</v>
      </c>
      <c r="E32" s="206">
        <v>42745</v>
      </c>
      <c r="F32" s="207" t="s">
        <v>2215</v>
      </c>
      <c r="G32" s="204"/>
      <c r="H32" s="207" t="s">
        <v>2156</v>
      </c>
      <c r="I32" s="190"/>
      <c r="J32" s="204" t="s">
        <v>1215</v>
      </c>
      <c r="K32" s="204"/>
      <c r="L32" s="204"/>
      <c r="M32" s="204"/>
      <c r="N32" s="204"/>
      <c r="O32" s="204"/>
      <c r="P32" s="204"/>
      <c r="Q32" s="204"/>
      <c r="R32" s="204"/>
      <c r="S32" s="204" t="s">
        <v>1215</v>
      </c>
      <c r="T32" s="204"/>
      <c r="U32" s="204"/>
      <c r="V32" s="204"/>
      <c r="W32" s="204"/>
      <c r="X32" s="204"/>
      <c r="Y32" s="204"/>
      <c r="Z32" s="204"/>
      <c r="AA32" s="204"/>
    </row>
    <row r="33" spans="1:27" x14ac:dyDescent="0.2">
      <c r="A33" s="204">
        <v>28</v>
      </c>
      <c r="B33" s="207" t="s">
        <v>2157</v>
      </c>
      <c r="C33" s="210" t="s">
        <v>2246</v>
      </c>
      <c r="D33" s="205" t="s">
        <v>2158</v>
      </c>
      <c r="E33" s="206">
        <v>43168</v>
      </c>
      <c r="F33" s="207" t="s">
        <v>2214</v>
      </c>
      <c r="G33" s="207" t="s">
        <v>2159</v>
      </c>
      <c r="H33" s="204"/>
      <c r="I33" s="190"/>
      <c r="J33" s="204" t="s">
        <v>1215</v>
      </c>
      <c r="K33" s="204"/>
      <c r="L33" s="204"/>
      <c r="M33" s="204"/>
      <c r="N33" s="204"/>
      <c r="O33" s="204"/>
      <c r="P33" s="204"/>
      <c r="Q33" s="204"/>
      <c r="R33" s="204"/>
      <c r="S33" s="204" t="s">
        <v>1215</v>
      </c>
      <c r="T33" s="204"/>
      <c r="U33" s="204"/>
      <c r="V33" s="204"/>
      <c r="W33" s="204"/>
      <c r="X33" s="204"/>
      <c r="Y33" s="204"/>
      <c r="Z33" s="204"/>
      <c r="AA33" s="204"/>
    </row>
    <row r="34" spans="1:27" ht="15.75" x14ac:dyDescent="0.2">
      <c r="A34" s="204">
        <v>29</v>
      </c>
      <c r="B34" s="207" t="s">
        <v>2160</v>
      </c>
      <c r="C34" s="210" t="s">
        <v>2247</v>
      </c>
      <c r="D34" s="205" t="s">
        <v>2161</v>
      </c>
      <c r="E34" s="206">
        <v>39650</v>
      </c>
      <c r="F34" s="207" t="s">
        <v>2121</v>
      </c>
      <c r="G34" s="192" t="s">
        <v>2162</v>
      </c>
      <c r="H34" s="204"/>
      <c r="I34" s="190"/>
      <c r="J34" s="204" t="s">
        <v>1215</v>
      </c>
      <c r="K34" s="204"/>
      <c r="L34" s="204"/>
      <c r="M34" s="204"/>
      <c r="N34" s="204"/>
      <c r="O34" s="204"/>
      <c r="P34" s="204"/>
      <c r="Q34" s="204"/>
      <c r="R34" s="204"/>
      <c r="S34" s="204" t="s">
        <v>1215</v>
      </c>
      <c r="T34" s="204"/>
      <c r="U34" s="204"/>
      <c r="V34" s="204"/>
      <c r="W34" s="204"/>
      <c r="X34" s="204"/>
      <c r="Y34" s="204"/>
      <c r="Z34" s="204"/>
      <c r="AA34" s="204"/>
    </row>
    <row r="35" spans="1:27" x14ac:dyDescent="0.2">
      <c r="A35" s="204">
        <v>30</v>
      </c>
      <c r="B35" s="211" t="s">
        <v>2174</v>
      </c>
      <c r="C35" s="219" t="s">
        <v>2248</v>
      </c>
      <c r="D35" s="212" t="s">
        <v>230</v>
      </c>
      <c r="E35" s="206">
        <v>43494</v>
      </c>
      <c r="F35" s="207" t="s">
        <v>2214</v>
      </c>
      <c r="G35" s="204"/>
      <c r="H35" s="207" t="s">
        <v>2156</v>
      </c>
      <c r="I35" s="190"/>
      <c r="J35" s="204" t="s">
        <v>1215</v>
      </c>
      <c r="K35" s="204"/>
      <c r="L35" s="204"/>
      <c r="M35" s="204"/>
      <c r="N35" s="204"/>
      <c r="O35" s="204"/>
      <c r="P35" s="204"/>
      <c r="Q35" s="204"/>
      <c r="R35" s="204"/>
      <c r="S35" s="204" t="s">
        <v>1215</v>
      </c>
      <c r="T35" s="204"/>
      <c r="U35" s="204"/>
      <c r="V35" s="204"/>
      <c r="W35" s="204"/>
      <c r="X35" s="204"/>
      <c r="Y35" s="204"/>
      <c r="Z35" s="204"/>
      <c r="AA35" s="204"/>
    </row>
    <row r="36" spans="1:27" x14ac:dyDescent="0.2">
      <c r="A36" s="204">
        <v>31</v>
      </c>
      <c r="B36" s="207" t="s">
        <v>2163</v>
      </c>
      <c r="C36" s="210" t="s">
        <v>2249</v>
      </c>
      <c r="D36" s="205" t="s">
        <v>2164</v>
      </c>
      <c r="E36" s="206">
        <v>43021</v>
      </c>
      <c r="F36" s="207" t="s">
        <v>2215</v>
      </c>
      <c r="G36" s="204"/>
      <c r="H36" s="207" t="s">
        <v>2165</v>
      </c>
      <c r="I36" s="190"/>
      <c r="J36" s="204" t="s">
        <v>1215</v>
      </c>
      <c r="K36" s="204"/>
      <c r="L36" s="204"/>
      <c r="M36" s="204"/>
      <c r="N36" s="204"/>
      <c r="O36" s="204"/>
      <c r="P36" s="204"/>
      <c r="Q36" s="204"/>
      <c r="R36" s="204"/>
      <c r="S36" s="204" t="s">
        <v>1215</v>
      </c>
      <c r="T36" s="204"/>
      <c r="U36" s="204"/>
      <c r="V36" s="204"/>
      <c r="W36" s="204"/>
      <c r="X36" s="204"/>
      <c r="Y36" s="204"/>
      <c r="Z36" s="204"/>
      <c r="AA36" s="204"/>
    </row>
    <row r="37" spans="1:27" x14ac:dyDescent="0.2">
      <c r="A37" s="204">
        <v>32</v>
      </c>
      <c r="B37" s="207" t="s">
        <v>2166</v>
      </c>
      <c r="C37" s="213" t="s">
        <v>2250</v>
      </c>
      <c r="D37" s="205" t="s">
        <v>2167</v>
      </c>
      <c r="E37" s="206">
        <v>41051</v>
      </c>
      <c r="F37" s="207" t="s">
        <v>2168</v>
      </c>
      <c r="G37" s="204"/>
      <c r="H37" s="207" t="s">
        <v>2169</v>
      </c>
      <c r="I37" s="190"/>
      <c r="J37" s="204" t="s">
        <v>1215</v>
      </c>
      <c r="K37" s="204"/>
      <c r="L37" s="204"/>
      <c r="M37" s="204"/>
      <c r="N37" s="204"/>
      <c r="O37" s="204"/>
      <c r="P37" s="204"/>
      <c r="Q37" s="204"/>
      <c r="R37" s="204"/>
      <c r="S37" s="204" t="s">
        <v>1215</v>
      </c>
      <c r="T37" s="204"/>
      <c r="U37" s="204"/>
      <c r="V37" s="204"/>
      <c r="W37" s="204"/>
      <c r="X37" s="204"/>
      <c r="Y37" s="204"/>
      <c r="Z37" s="204"/>
      <c r="AA37" s="204"/>
    </row>
    <row r="38" spans="1:27" x14ac:dyDescent="0.2">
      <c r="A38" s="204">
        <v>33</v>
      </c>
      <c r="B38" s="207" t="s">
        <v>2216</v>
      </c>
      <c r="C38" s="210" t="s">
        <v>2251</v>
      </c>
      <c r="D38" s="205" t="s">
        <v>2217</v>
      </c>
      <c r="E38" s="206">
        <v>44421</v>
      </c>
      <c r="F38" s="207" t="s">
        <v>2214</v>
      </c>
      <c r="G38" s="207" t="s">
        <v>2218</v>
      </c>
      <c r="H38" s="207"/>
      <c r="I38" s="190"/>
      <c r="J38" s="204" t="s">
        <v>1215</v>
      </c>
      <c r="K38" s="204"/>
      <c r="L38" s="204"/>
      <c r="M38" s="204"/>
      <c r="N38" s="204"/>
      <c r="O38" s="204"/>
      <c r="P38" s="204"/>
      <c r="Q38" s="204"/>
      <c r="R38" s="204"/>
      <c r="S38" s="204" t="s">
        <v>1215</v>
      </c>
      <c r="T38" s="204"/>
      <c r="U38" s="204"/>
      <c r="V38" s="204"/>
      <c r="W38" s="204"/>
      <c r="X38" s="204"/>
      <c r="Y38" s="204"/>
      <c r="Z38" s="204"/>
      <c r="AA38" s="204"/>
    </row>
    <row r="39" spans="1:27" x14ac:dyDescent="0.2">
      <c r="A39" s="204">
        <v>34</v>
      </c>
      <c r="B39" s="207" t="s">
        <v>242</v>
      </c>
      <c r="C39" s="210" t="s">
        <v>2252</v>
      </c>
      <c r="D39" s="205" t="s">
        <v>2170</v>
      </c>
      <c r="E39" s="206">
        <v>41446</v>
      </c>
      <c r="F39" s="207" t="s">
        <v>2168</v>
      </c>
      <c r="G39" s="204"/>
      <c r="H39" s="207" t="s">
        <v>2171</v>
      </c>
      <c r="I39" s="190"/>
      <c r="J39" s="204" t="s">
        <v>1215</v>
      </c>
      <c r="K39" s="204"/>
      <c r="L39" s="204"/>
      <c r="M39" s="204"/>
      <c r="N39" s="204"/>
      <c r="O39" s="204"/>
      <c r="P39" s="204"/>
      <c r="Q39" s="204"/>
      <c r="R39" s="204"/>
      <c r="S39" s="204" t="s">
        <v>1215</v>
      </c>
      <c r="T39" s="204"/>
      <c r="U39" s="204"/>
      <c r="V39" s="204"/>
      <c r="W39" s="204"/>
      <c r="X39" s="204"/>
      <c r="Y39" s="204"/>
      <c r="Z39" s="204"/>
      <c r="AA39" s="204"/>
    </row>
    <row r="40" spans="1:27" x14ac:dyDescent="0.2">
      <c r="A40" s="190"/>
      <c r="B40" s="190" t="s">
        <v>2173</v>
      </c>
      <c r="C40" s="190"/>
      <c r="D40" s="190"/>
      <c r="E40" s="190"/>
      <c r="F40" s="190"/>
      <c r="G40" s="190"/>
      <c r="H40" s="190"/>
      <c r="I40" s="190"/>
      <c r="J40" s="204"/>
      <c r="K40" s="204"/>
      <c r="L40" s="204"/>
      <c r="M40" s="204"/>
      <c r="N40" s="204"/>
      <c r="O40" s="204"/>
      <c r="P40" s="204"/>
      <c r="Q40" s="204"/>
      <c r="R40" s="204"/>
      <c r="S40" s="204"/>
      <c r="T40" s="204"/>
      <c r="U40" s="204"/>
      <c r="V40" s="204"/>
      <c r="W40" s="204"/>
      <c r="X40" s="204"/>
      <c r="Y40" s="204"/>
      <c r="Z40" s="204"/>
      <c r="AA40" s="204"/>
    </row>
    <row r="41" spans="1:27" x14ac:dyDescent="0.2">
      <c r="A41" s="190"/>
      <c r="B41" s="190"/>
      <c r="C41" s="190"/>
      <c r="D41" s="190"/>
      <c r="E41" s="190"/>
      <c r="F41" s="190"/>
      <c r="G41" s="190"/>
      <c r="H41" s="190"/>
      <c r="I41" s="190"/>
      <c r="J41" s="204"/>
      <c r="K41" s="204"/>
      <c r="L41" s="204"/>
      <c r="M41" s="204"/>
      <c r="N41" s="204"/>
      <c r="O41" s="204"/>
      <c r="P41" s="204"/>
      <c r="Q41" s="204"/>
      <c r="R41" s="204"/>
      <c r="S41" s="204"/>
      <c r="T41" s="204"/>
      <c r="U41" s="204"/>
      <c r="V41" s="204"/>
      <c r="W41" s="204"/>
      <c r="X41" s="204"/>
      <c r="Y41" s="204"/>
      <c r="Z41" s="204"/>
      <c r="AA41" s="204"/>
    </row>
    <row r="42" spans="1:27" x14ac:dyDescent="0.2">
      <c r="A42" s="190"/>
      <c r="B42" s="190"/>
      <c r="C42" s="190"/>
      <c r="D42" s="190"/>
      <c r="E42" s="190"/>
      <c r="F42" s="190"/>
      <c r="G42" s="190"/>
      <c r="H42" s="190"/>
      <c r="I42" s="190"/>
      <c r="J42" s="204"/>
      <c r="K42" s="204"/>
      <c r="L42" s="204"/>
      <c r="M42" s="204"/>
      <c r="N42" s="204"/>
      <c r="O42" s="204"/>
      <c r="P42" s="204"/>
      <c r="Q42" s="204"/>
      <c r="R42" s="204"/>
      <c r="S42" s="204"/>
      <c r="T42" s="204"/>
      <c r="U42" s="204"/>
      <c r="V42" s="204"/>
      <c r="W42" s="204"/>
      <c r="X42" s="204"/>
      <c r="Y42" s="204"/>
      <c r="Z42" s="204"/>
      <c r="AA42" s="204"/>
    </row>
  </sheetData>
  <mergeCells count="33">
    <mergeCell ref="Z2:AA2"/>
    <mergeCell ref="Z3:Z5"/>
    <mergeCell ref="AA3:AA5"/>
    <mergeCell ref="I4:I5"/>
    <mergeCell ref="J4:J5"/>
    <mergeCell ref="K4:K5"/>
    <mergeCell ref="L4:L5"/>
    <mergeCell ref="M4:M5"/>
    <mergeCell ref="N4:N5"/>
    <mergeCell ref="O4:O5"/>
    <mergeCell ref="P4:P5"/>
    <mergeCell ref="Q4:Q5"/>
    <mergeCell ref="A2:A5"/>
    <mergeCell ref="C2:C5"/>
    <mergeCell ref="G2:H3"/>
    <mergeCell ref="G4:G5"/>
    <mergeCell ref="H4:H5"/>
    <mergeCell ref="A1:AA1"/>
    <mergeCell ref="X2:X5"/>
    <mergeCell ref="Y2:Y5"/>
    <mergeCell ref="V4:V5"/>
    <mergeCell ref="W4:W5"/>
    <mergeCell ref="F2:F5"/>
    <mergeCell ref="S4:S5"/>
    <mergeCell ref="T4:T5"/>
    <mergeCell ref="U4:U5"/>
    <mergeCell ref="I2:K3"/>
    <mergeCell ref="L2:O3"/>
    <mergeCell ref="P2:W3"/>
    <mergeCell ref="R4:R5"/>
    <mergeCell ref="E2:E5"/>
    <mergeCell ref="D2:D5"/>
    <mergeCell ref="B2:B5"/>
  </mergeCells>
  <pageMargins left="0.24" right="0.21" top="0.36" bottom="0.33" header="0.31496062992125984" footer="0.31496062992125984"/>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17B395222CE3484E8CF56395C6AA65AB" ma:contentTypeVersion="1" ma:contentTypeDescription="Upload an image." ma:contentTypeScope="" ma:versionID="dc29d056a334a56f651a8c924c93d84e">
  <xsd:schema xmlns:xsd="http://www.w3.org/2001/XMLSchema" xmlns:xs="http://www.w3.org/2001/XMLSchema" xmlns:p="http://schemas.microsoft.com/office/2006/metadata/properties" xmlns:ns1="http://schemas.microsoft.com/sharepoint/v3" xmlns:ns2="966594D5-7BC7-4A37-ADCB-1267DA57F843" xmlns:ns3="http://schemas.microsoft.com/sharepoint/v3/fields" targetNamespace="http://schemas.microsoft.com/office/2006/metadata/properties" ma:root="true" ma:fieldsID="b98827f717af56352dd972063ead3d86" ns1:_="" ns2:_="" ns3:_="">
    <xsd:import namespace="http://schemas.microsoft.com/sharepoint/v3"/>
    <xsd:import namespace="966594D5-7BC7-4A37-ADCB-1267DA57F843"/>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6594D5-7BC7-4A37-ADCB-1267DA57F843"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geCreateDate xmlns="966594D5-7BC7-4A37-ADCB-1267DA57F843" xsi:nil="true"/>
    <PublishingExpirationDate xmlns="http://schemas.microsoft.com/sharepoint/v3" xsi:nil="true"/>
    <PublishingStartDate xmlns="http://schemas.microsoft.com/sharepoint/v3" xsi:nil="true"/>
    <wic_System_Copyright xmlns="http://schemas.microsoft.com/sharepoint/v3/fields" xsi:nil="true"/>
  </documentManagement>
</p:properties>
</file>

<file path=customXml/itemProps1.xml><?xml version="1.0" encoding="utf-8"?>
<ds:datastoreItem xmlns:ds="http://schemas.openxmlformats.org/officeDocument/2006/customXml" ds:itemID="{F105FBAB-4733-47FF-9CC0-9BA05ADED76A}"/>
</file>

<file path=customXml/itemProps2.xml><?xml version="1.0" encoding="utf-8"?>
<ds:datastoreItem xmlns:ds="http://schemas.openxmlformats.org/officeDocument/2006/customXml" ds:itemID="{406D7D56-DFC3-4E2A-9B9D-9586E22977FA}"/>
</file>

<file path=customXml/itemProps3.xml><?xml version="1.0" encoding="utf-8"?>
<ds:datastoreItem xmlns:ds="http://schemas.openxmlformats.org/officeDocument/2006/customXml" ds:itemID="{09202037-5F79-4F50-BD68-BF41D3FF81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Đợt 2</vt:lpstr>
      <vt:lpstr>Trình sở</vt:lpstr>
      <vt:lpstr>NOXH Đại Mỗ</vt:lpstr>
      <vt:lpstr>CTY</vt:lpstr>
      <vt:lpstr>KH ĐKy</vt:lpstr>
      <vt:lpstr>DS KH nộp HS đên ngày 5.4 (2)</vt:lpstr>
      <vt:lpstr>KH đã nộp HS</vt:lpstr>
      <vt:lpstr>DS KH Nộp HS đên 31.5</vt:lpstr>
      <vt:lpstr>DS KH đăng ký Thuê</vt:lpstr>
      <vt:lpstr>DS KH nộp HS ngày 31.5</vt:lpstr>
      <vt:lpstr>DS KH đủ điều kiện</vt:lpstr>
      <vt:lpstr>DS KH tình Sở</vt:lpstr>
      <vt:lpstr>Tke ĐT đăng ký các tầng</vt:lpstr>
      <vt:lpstr>Thống kê đối tượng</vt:lpstr>
      <vt:lpstr>Trình niêm yết</vt:lpstr>
      <vt:lpstr>trình đ12</vt:lpstr>
      <vt:lpstr>trình sơ Đ2</vt:lpstr>
      <vt:lpstr>Sheet1</vt:lpstr>
      <vt:lpstr>'DS KH đủ điều kiện'!Print_Area</vt:lpstr>
      <vt:lpstr>'DS KH Nộp HS đên 31.5'!Print_Area</vt:lpstr>
      <vt:lpstr>'Đợt 2'!Print_Area</vt:lpstr>
      <vt:lpstr>'NOXH Đại Mỗ'!Print_Area</vt:lpstr>
      <vt:lpstr>'trình đ12'!Print_Area</vt:lpstr>
      <vt:lpstr>'Trình niêm yết'!Print_Area</vt:lpstr>
      <vt:lpstr>'DS KH đủ điều kiện'!Print_Titles</vt:lpstr>
      <vt:lpstr>'DS KH nộp HS ngày 31.5'!Print_Titles</vt:lpstr>
      <vt:lpstr>'DS KH tình Sở'!Print_Titles</vt:lpstr>
      <vt:lpstr>'Đợt 2'!Print_Titles</vt:lpstr>
      <vt:lpstr>'trình đ12'!Print_Titles</vt:lpstr>
      <vt:lpstr>'Trình niêm yết'!Print_Titles</vt:lpstr>
      <vt:lpstr>'Trình sở'!Print_Titles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theo doi kinh doanh dong van</dc:creator>
  <cp:keywords/>
  <dc:description/>
  <cp:lastModifiedBy>Administrator</cp:lastModifiedBy>
  <cp:lastPrinted>2024-11-12T06:54:33Z</cp:lastPrinted>
  <dcterms:created xsi:type="dcterms:W3CDTF">2021-11-12T09:56:37Z</dcterms:created>
  <dcterms:modified xsi:type="dcterms:W3CDTF">2024-12-21T01:46:14Z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0x0101009148F5A04DDD49CBA7127AADA5FB792B00AADE34325A8B49CDA8BB4DB53328F2140017B395222CE3484E8CF56395C6AA65AB</vt:lpwstr>
  </property>
</Properties>
</file>

<file path=userCustomization/customUI.xml><?xml version="1.0" encoding="utf-8"?>
<mso:customUI xmlns:mso="http://schemas.microsoft.com/office/2006/01/customui">
  <mso:ribbon>
    <mso:qat>
      <mso:documentControls>
        <mso:control idQ="mso:DataFormExcel" visible="true"/>
      </mso:documentControls>
    </mso:qat>
  </mso:ribbon>
</mso:customUI>
</file>